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08" yWindow="-48" windowWidth="19428" windowHeight="10968"/>
  </bookViews>
  <sheets>
    <sheet name="Planning" sheetId="2" r:id="rId1"/>
    <sheet name="params" sheetId="3" state="veryHidden" r:id="rId2"/>
    <sheet name="modèle" sheetId="5" r:id="rId3"/>
    <sheet name="test" sheetId="6" r:id="rId4"/>
  </sheets>
  <functionGroups builtInGroupCount="17"/>
  <definedNames>
    <definedName name="Administration">Planning!$4:$34</definedName>
    <definedName name="Annee">Planning!$D$6</definedName>
    <definedName name="CalendrierE1">Planning!$AJ$37,Planning!$AJ$59,Planning!$AJ$81,Planning!$AJ$103,Planning!$AJ$125,Planning!$AJ$147,Planning!$AJ$169,Planning!$AJ$191,Planning!$AJ$213,Planning!$AJ$235,Planning!$AJ$257,Planning!$AJ$279</definedName>
    <definedName name="CalendrierE2">Planning!$AK$279,Planning!$AK$257,Planning!$AK$235,Planning!$AK$213,Planning!$AK$191,Planning!$AK$169,Planning!$AK$147,Planning!$AK$125,Planning!$AK$103,Planning!$AK$81,Planning!$AK$59,Planning!$AK$37</definedName>
    <definedName name="CalendrierE3">Planning!$AL$37,Planning!$AL$59,Planning!$AL$81,Planning!$AL$103,Planning!$AL$125,Planning!$AL$147,Planning!$AL$169,Planning!$AL$191,Planning!$AL$213,Planning!$AL$235,Planning!$AL$257,Planning!$AL$279</definedName>
    <definedName name="CalendrierE4">Planning!$AM$279,Planning!$AM$257,Planning!$AM$235,Planning!$AM$213,Planning!$AM$191,Planning!$AM$169,Planning!$AM$147,Planning!$AM$125,Planning!$AM$103,Planning!$AM$81,Planning!$AM$59,Planning!$AM$37</definedName>
    <definedName name="CalendrierE5">Planning!$AN$37,Planning!$AN$59,Planning!$AN$81,Planning!$AN$103,Planning!$AN$125,Planning!$AN$147,Planning!$AN$169,Planning!$AN$191,Planning!$AN$213,Planning!$AN$235,Planning!$AN$257,Planning!$AN$279</definedName>
    <definedName name="CalendrierM1">Planning!$C$38,Planning!$C$60,Planning!$C$82,Planning!$C$104,Planning!$C$126,Planning!$C$148,Planning!$C$170,Planning!$C$192,Planning!$C$214,Planning!$C$236,Planning!$C$258,Planning!$C$280</definedName>
    <definedName name="CalendrierM10">Planning!$C$289,Planning!$C$267,Planning!$C$245,Planning!$C$223,Planning!$C$201,Planning!$C$179,Planning!$C$157,Planning!$C$135,Planning!$C$113,Planning!$C$91,Planning!$C$69,Planning!$C$47</definedName>
    <definedName name="CalendrierM11">Planning!$C$290,Planning!$C$268,Planning!$C$246,Planning!$C$224,Planning!$C$202,Planning!$C$180,Planning!$C$158,Planning!$C$136,Planning!$C$114,Planning!$C$92,Planning!$C$70,Planning!$C$48</definedName>
    <definedName name="CalendrierM12">Planning!$C$291,Planning!$C$269,Planning!$C$247,Planning!$C$225,Planning!$C$203,Planning!$C$181,Planning!$C$159,Planning!$C$137,Planning!$C$115,Planning!$C$93,Planning!$C$71,Planning!$C$49</definedName>
    <definedName name="CalendrierM13">Planning!$C$292,Planning!$C$270,Planning!$C$248,Planning!$C$226,Planning!$C$204,Planning!$C$182,Planning!$C$160,Planning!$C$138,Planning!$C$116,Planning!$C$94,Planning!$C$72,Planning!$C$50</definedName>
    <definedName name="CalendrierM14">Planning!$C$293,Planning!$C$271,Planning!$C$249,Planning!$C$227,Planning!$C$205,Planning!$C$183,Planning!$C$161,Planning!$C$139,Planning!$C$117,Planning!$C$95,Planning!$C$73,Planning!$C$51</definedName>
    <definedName name="CalendrierM15">Planning!$C$294,Planning!$C$272,Planning!$C$250,Planning!$C$228,Planning!$C$206,Planning!$C$184,Planning!$C$162,Planning!$C$140,Planning!$C$118,Planning!$C$96,Planning!$C$74,Planning!$C$52</definedName>
    <definedName name="CalendrierM16">Planning!$C$295,Planning!$C$273,Planning!$C$251,Planning!$C$229,Planning!$C$207,Planning!$C$185,Planning!$C$163,Planning!$C$141,Planning!$C$119,Planning!$C$97,Planning!$C$75,Planning!$C$53</definedName>
    <definedName name="CalendrierM17">Planning!$C$296,Planning!$C$274,Planning!$C$252,Planning!$C$230,Planning!$C$208,Planning!$C$186,Planning!$C$164,Planning!$C$142,Planning!$C$120,Planning!$C$98,Planning!$C$76,Planning!$C$54</definedName>
    <definedName name="CalendrierM18">Planning!$C$297,Planning!$C$275,Planning!$C$253,Planning!$C$231,Planning!$C$209,Planning!$C$187,Planning!$C$165,Planning!$C$143,Planning!$C$121,Planning!$C$99,Planning!$C$77,Planning!$C$55</definedName>
    <definedName name="CalendrierM2">Planning!$C$281,Planning!$C$259,Planning!$C$237,Planning!$C$215,Planning!$C$193,Planning!$C$171,Planning!$C$149,Planning!$C$127,Planning!$C$105,Planning!$C$83,Planning!$C$61,Planning!$C$39</definedName>
    <definedName name="CalendrierM3">Planning!$C$282,Planning!$C$260,Planning!$C$238,Planning!$C$216,Planning!$C$194,Planning!$C$172,Planning!$C$150,Planning!$C$128,Planning!$C$106,Planning!$C$84,Planning!$C$62,Planning!$C$40</definedName>
    <definedName name="CalendrierM4">Planning!$C$41,Planning!$C$63,Planning!$C$85,Planning!$C$107,Planning!$C$129,Planning!$C$151,Planning!$C$173,Planning!$C$195,Planning!$C$217,Planning!$C$239,Planning!$C$261,Planning!$C$283</definedName>
    <definedName name="CalendrierM5">Planning!$C$284,Planning!$C$262,Planning!$C$240,Planning!$C$218,Planning!$C$196,Planning!$C$174,Planning!$C$152,Planning!$C$130,Planning!$C$108,Planning!$C$86,Planning!$C$64,Planning!$C$42</definedName>
    <definedName name="CalendrierM6">Planning!$C$43,Planning!$C$65,Planning!$C$87,Planning!$C$109,Planning!$C$131,Planning!$C$153,Planning!$C$175,Planning!$C$197,Planning!$C$219,Planning!$C$241,Planning!$C$263,Planning!$C$285</definedName>
    <definedName name="CalendrierM7">Planning!$C$44,Planning!$C$66,Planning!$C$88,Planning!$C$110,Planning!$C$132,Planning!$C$154,Planning!$C$176,Planning!$C$198,Planning!$C$220,Planning!$C$242,Planning!$C$264,Planning!$C$286</definedName>
    <definedName name="CalendrierM8">Planning!$C$45,Planning!$C$67,Planning!$C$89,Planning!$C$111,Planning!$C$133,Planning!$C$155,Planning!$C$177,Planning!$C$199,Planning!$C$221,Planning!$C$243,Planning!$C$265,Planning!$C$287</definedName>
    <definedName name="CalendrierM9">Planning!$C$46,Planning!$C$68,Planning!$C$90,Planning!$C$112,Planning!$C$134,Planning!$C$156,Planning!$C$178,Planning!$C$200,Planning!$C$222,Planning!$C$244,Planning!$C$266,Planning!$C$288</definedName>
    <definedName name="Couleur1">Planning!$U$17</definedName>
    <definedName name="Couleur2">Planning!$U$19</definedName>
    <definedName name="Couleur3">Planning!$U$21</definedName>
    <definedName name="Couleur4">Planning!$U$23</definedName>
    <definedName name="Couleur5">Planning!$U$25</definedName>
    <definedName name="Evenement1">Planning!$M$17</definedName>
    <definedName name="Evenement2">Planning!$M$19</definedName>
    <definedName name="Evenement3">Planning!$M$21</definedName>
    <definedName name="Evenement4">Planning!$M$23</definedName>
    <definedName name="Evenement5">Planning!$M$25</definedName>
    <definedName name="Evenements">Planning!$M$17:$M$25</definedName>
    <definedName name="FerieSuisse">params!$K$4:$K$14</definedName>
    <definedName name="JourFerieCouleur">Planning!$U$27</definedName>
    <definedName name="JoursContenu">Planning!$D$38:$AH$55,Planning!$D$60:$AF$77,Planning!$D$82:$AH$99,Planning!$D$104:$AG$121,Planning!$D$126:$AH$143,Planning!$D$148:$AG$165,Planning!$D$170:$AH$187,Planning!$D$192:$AH$209,Planning!$D$214:$AG$231,Planning!$D$236:$AH$253,Planning!$D$258:$AG$275,Planning!$D$280:$AH$297</definedName>
    <definedName name="JoursEntete">Planning!$D$37:$AH$37,Planning!$D$59:$AF$59,Planning!$D$81:$AH$81,Planning!$D$103:$AG$103,Planning!$D$125:$AH$125,Planning!$D$147:$AG$147,Planning!$D$169:$AH$169,Planning!$D$191:$AH$191,Planning!$D$213:$AG$213,Planning!$D$235:$AH$235,Planning!$D$257:$AG$257,Planning!$D$279:$AH$279</definedName>
    <definedName name="JoursFeriesDates">Planning!$F$15,Planning!$F$16,Planning!$F$17,Planning!$F$18,Planning!$F$19,Planning!$F$20,Planning!$F$21,Planning!$F$22,Planning!$F$23,Planning!$F$24,Planning!$F$25,Planning!$F$26,Planning!$F$27,Planning!$F$28,Planning!$F$29,Planning!$F$33</definedName>
    <definedName name="JoursFeriesOuiNon">Planning!$D$8</definedName>
    <definedName name="JoursFeriesPays">Planning!$D$10</definedName>
    <definedName name="JoursFeriesTout">Planning!$C$15:$I$33</definedName>
    <definedName name="ListFeriesDates">Planning!$F$15,Planning!$F$16,Planning!$F$17,Planning!$F$18,Planning!$F$19,Planning!$F$20,Planning!$F$21,Planning!$F$22,Planning!$F$23,Planning!$F$24,Planning!$F$25,Planning!$F$26,Planning!$F$27,Planning!$F$28,Planning!$F$29,Planning!$F$33</definedName>
    <definedName name="ListFeriesNoms">Planning!$C$15,Planning!$C$16,Planning!$C$17,Planning!$C$18,Planning!$C$19,Planning!$C$20,Planning!$C$21,Planning!$C$22,Planning!$C$23,Planning!$C$24,Planning!$C$25,Planning!$C$26,Planning!$C$27,Planning!$C$28,Planning!$C$29,Planning!$C$33</definedName>
    <definedName name="Membre">L15C29:L29C39</definedName>
    <definedName name="Membre1">Planning!$AC$15</definedName>
    <definedName name="Membre10">Planning!$AC$24</definedName>
    <definedName name="Membre11">Planning!$AC$25</definedName>
    <definedName name="Membre12">Planning!$AC$26</definedName>
    <definedName name="Membre13">Planning!$AC$27</definedName>
    <definedName name="Membre14">Planning!$AC$28</definedName>
    <definedName name="Membre15">Planning!$AC$29</definedName>
    <definedName name="Membre16">Planning!$AC$31</definedName>
    <definedName name="Membre17">Planning!$AC$32</definedName>
    <definedName name="Membre18">Planning!$AC$33</definedName>
    <definedName name="Membre2">Planning!$AC$16</definedName>
    <definedName name="Membre3">Planning!$AC$17</definedName>
    <definedName name="Membre4">Planning!$AC$18</definedName>
    <definedName name="Membre5">Planning!$AC$19</definedName>
    <definedName name="Membre6">Planning!$AC$20</definedName>
    <definedName name="Membre7">Planning!$AC$21</definedName>
    <definedName name="Membre8">Planning!$AC$22</definedName>
    <definedName name="Membre9">Planning!$AC$23</definedName>
    <definedName name="Mois1">Planning!$D$37:$AH$42</definedName>
    <definedName name="Mois1_Jour1">Planning!$D$37</definedName>
    <definedName name="Mois10">Planning!$D$235:$AH$240</definedName>
    <definedName name="Mois10_Jour1">Planning!$D$235</definedName>
    <definedName name="Mois11">Planning!$D$257:$AG$262</definedName>
    <definedName name="Mois11_Jour1">Planning!$D$257</definedName>
    <definedName name="Mois12">Planning!$D$279:$AH$284</definedName>
    <definedName name="Mois12_Jour1">Planning!$D$279</definedName>
    <definedName name="Mois2">Planning!$D$59:$AF$64</definedName>
    <definedName name="Mois2_Jour1">Planning!$D$59</definedName>
    <definedName name="Mois3">Planning!$D$81:$AH$86</definedName>
    <definedName name="Mois3_Jour1">Planning!$D$81</definedName>
    <definedName name="Mois4">Planning!$D$103:$AG$108</definedName>
    <definedName name="Mois4_Jour1">Planning!$D$103</definedName>
    <definedName name="Mois5">Planning!$D$125:$AH$130</definedName>
    <definedName name="Mois5_Jour1">Planning!$D$125</definedName>
    <definedName name="Mois6">Planning!$D$147:$AG$152</definedName>
    <definedName name="Mois6_Jour1">Planning!$D$147</definedName>
    <definedName name="Mois7">Planning!$D$169:$AH$174</definedName>
    <definedName name="Mois7_Jour1">Planning!$D$169</definedName>
    <definedName name="Mois8">Planning!$D$191:$AH$196</definedName>
    <definedName name="Mois8_Jour1">Planning!$D$191</definedName>
    <definedName name="Mois9">Planning!$D$213:$AG$218</definedName>
    <definedName name="Mois9_Jour1">Planning!$D$213</definedName>
    <definedName name="ParamAnnee">params!$C$17</definedName>
    <definedName name="ParamFeries">params!$C$18</definedName>
    <definedName name="ParamPays">params!$C$19</definedName>
    <definedName name="Raccourci1">Planning!$R$17</definedName>
    <definedName name="Raccourci2">Planning!$R$19</definedName>
    <definedName name="Raccourci3">Planning!$R$21</definedName>
    <definedName name="Raccourci4">Planning!$R$23</definedName>
    <definedName name="Raccourci5">Planning!$R$25</definedName>
    <definedName name="Raccourcis">Planning!$R$17:$T$25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3" i="6" l="1"/>
  <c r="C23" i="6" s="1"/>
  <c r="D23" i="6" s="1"/>
  <c r="E23" i="6" s="1"/>
  <c r="F23" i="6" s="1"/>
  <c r="G23" i="6" s="1"/>
  <c r="H23" i="6" s="1"/>
  <c r="I23" i="6" s="1"/>
  <c r="J23" i="6" s="1"/>
  <c r="K23" i="6" s="1"/>
  <c r="L23" i="6" s="1"/>
  <c r="M23" i="6" s="1"/>
  <c r="N23" i="6" s="1"/>
  <c r="O23" i="6" s="1"/>
  <c r="P23" i="6" s="1"/>
  <c r="Q23" i="6" s="1"/>
  <c r="R23" i="6" s="1"/>
  <c r="S23" i="6" s="1"/>
  <c r="T23" i="6" s="1"/>
  <c r="U23" i="6" s="1"/>
  <c r="V23" i="6" s="1"/>
  <c r="W23" i="6" s="1"/>
  <c r="X23" i="6" s="1"/>
  <c r="Y23" i="6" s="1"/>
  <c r="Z23" i="6" s="1"/>
  <c r="AA23" i="6" s="1"/>
  <c r="AB23" i="6" s="1"/>
  <c r="AC23" i="6" s="1"/>
  <c r="AD23" i="6" s="1"/>
  <c r="AE23" i="6" s="1"/>
  <c r="A22" i="6"/>
  <c r="B19" i="6"/>
  <c r="C19" i="6" s="1"/>
  <c r="D19" i="6" s="1"/>
  <c r="E19" i="6" s="1"/>
  <c r="F19" i="6" s="1"/>
  <c r="G19" i="6" s="1"/>
  <c r="H19" i="6" s="1"/>
  <c r="I19" i="6" s="1"/>
  <c r="J19" i="6" s="1"/>
  <c r="K19" i="6" s="1"/>
  <c r="L19" i="6" s="1"/>
  <c r="M19" i="6" s="1"/>
  <c r="N19" i="6" s="1"/>
  <c r="O19" i="6" s="1"/>
  <c r="P19" i="6" s="1"/>
  <c r="Q19" i="6" s="1"/>
  <c r="R19" i="6" s="1"/>
  <c r="S19" i="6" s="1"/>
  <c r="T19" i="6" s="1"/>
  <c r="U19" i="6" s="1"/>
  <c r="V19" i="6" s="1"/>
  <c r="W19" i="6" s="1"/>
  <c r="X19" i="6" s="1"/>
  <c r="Y19" i="6" s="1"/>
  <c r="Z19" i="6" s="1"/>
  <c r="AA19" i="6" s="1"/>
  <c r="AB19" i="6" s="1"/>
  <c r="AC19" i="6" s="1"/>
  <c r="AD19" i="6" s="1"/>
  <c r="AE19" i="6" s="1"/>
  <c r="AF19" i="6" s="1"/>
  <c r="A18" i="6"/>
  <c r="B15" i="6"/>
  <c r="C15" i="6" s="1"/>
  <c r="D15" i="6" s="1"/>
  <c r="E15" i="6" s="1"/>
  <c r="F15" i="6" s="1"/>
  <c r="G15" i="6" s="1"/>
  <c r="H15" i="6" s="1"/>
  <c r="I15" i="6" s="1"/>
  <c r="J15" i="6" s="1"/>
  <c r="K15" i="6" s="1"/>
  <c r="L15" i="6" s="1"/>
  <c r="M15" i="6" s="1"/>
  <c r="N15" i="6" s="1"/>
  <c r="O15" i="6" s="1"/>
  <c r="P15" i="6" s="1"/>
  <c r="Q15" i="6" s="1"/>
  <c r="R15" i="6" s="1"/>
  <c r="S15" i="6" s="1"/>
  <c r="T15" i="6" s="1"/>
  <c r="U15" i="6" s="1"/>
  <c r="V15" i="6" s="1"/>
  <c r="W15" i="6" s="1"/>
  <c r="X15" i="6" s="1"/>
  <c r="Y15" i="6" s="1"/>
  <c r="Z15" i="6" s="1"/>
  <c r="AA15" i="6" s="1"/>
  <c r="AB15" i="6" s="1"/>
  <c r="AC15" i="6" s="1"/>
  <c r="AD15" i="6" s="1"/>
  <c r="AE15" i="6" s="1"/>
  <c r="AF15" i="6" s="1"/>
  <c r="A14" i="6"/>
  <c r="AP53" i="2" l="1"/>
  <c r="AN279" i="2"/>
  <c r="AM279" i="2"/>
  <c r="AL279" i="2"/>
  <c r="AK279" i="2"/>
  <c r="AJ279" i="2"/>
  <c r="AN257" i="2"/>
  <c r="AM257" i="2"/>
  <c r="AL257" i="2"/>
  <c r="AK257" i="2"/>
  <c r="AJ257" i="2"/>
  <c r="AN235" i="2"/>
  <c r="AM235" i="2"/>
  <c r="AL235" i="2"/>
  <c r="AK235" i="2"/>
  <c r="AJ235" i="2"/>
  <c r="AN213" i="2"/>
  <c r="AM213" i="2"/>
  <c r="AL213" i="2"/>
  <c r="AK213" i="2"/>
  <c r="AJ213" i="2"/>
  <c r="AN191" i="2"/>
  <c r="AM191" i="2"/>
  <c r="AL191" i="2"/>
  <c r="AK191" i="2"/>
  <c r="AJ191" i="2"/>
  <c r="AN169" i="2"/>
  <c r="AM169" i="2"/>
  <c r="AL169" i="2"/>
  <c r="AK169" i="2"/>
  <c r="AJ169" i="2"/>
  <c r="AN147" i="2"/>
  <c r="AM147" i="2"/>
  <c r="AL147" i="2"/>
  <c r="AK147" i="2"/>
  <c r="AJ147" i="2"/>
  <c r="AN125" i="2"/>
  <c r="AM125" i="2"/>
  <c r="AL125" i="2"/>
  <c r="AK125" i="2"/>
  <c r="AJ125" i="2"/>
  <c r="AN103" i="2"/>
  <c r="AM103" i="2"/>
  <c r="AL103" i="2"/>
  <c r="AK103" i="2"/>
  <c r="AJ103" i="2"/>
  <c r="AN81" i="2"/>
  <c r="AM81" i="2"/>
  <c r="AL81" i="2"/>
  <c r="AK81" i="2"/>
  <c r="AJ81" i="2"/>
  <c r="AN59" i="2"/>
  <c r="AM59" i="2"/>
  <c r="AL59" i="2"/>
  <c r="AK59" i="2"/>
  <c r="AJ59" i="2"/>
  <c r="AN37" i="2"/>
  <c r="AM37" i="2"/>
  <c r="AL37" i="2"/>
  <c r="AK37" i="2"/>
  <c r="AJ37" i="2"/>
  <c r="AP297" i="2" l="1"/>
  <c r="AP296" i="2"/>
  <c r="AP295" i="2"/>
  <c r="AN294" i="2"/>
  <c r="AM294" i="2"/>
  <c r="AL294" i="2"/>
  <c r="AK294" i="2"/>
  <c r="AJ294" i="2"/>
  <c r="AN293" i="2"/>
  <c r="AM293" i="2"/>
  <c r="AL293" i="2"/>
  <c r="AK293" i="2"/>
  <c r="AJ293" i="2"/>
  <c r="AN292" i="2"/>
  <c r="AM292" i="2"/>
  <c r="AL292" i="2"/>
  <c r="AK292" i="2"/>
  <c r="AJ292" i="2"/>
  <c r="AN291" i="2"/>
  <c r="AM291" i="2"/>
  <c r="AL291" i="2"/>
  <c r="AK291" i="2"/>
  <c r="AJ291" i="2"/>
  <c r="AN290" i="2"/>
  <c r="AM290" i="2"/>
  <c r="AL290" i="2"/>
  <c r="AK290" i="2"/>
  <c r="AJ290" i="2"/>
  <c r="AN289" i="2"/>
  <c r="AM289" i="2"/>
  <c r="AL289" i="2"/>
  <c r="AK289" i="2"/>
  <c r="AJ289" i="2"/>
  <c r="AN288" i="2"/>
  <c r="AM288" i="2"/>
  <c r="AL288" i="2"/>
  <c r="AK288" i="2"/>
  <c r="AJ288" i="2"/>
  <c r="AN287" i="2"/>
  <c r="AM287" i="2"/>
  <c r="AL287" i="2"/>
  <c r="AK287" i="2"/>
  <c r="AJ287" i="2"/>
  <c r="AN286" i="2"/>
  <c r="AM286" i="2"/>
  <c r="AL286" i="2"/>
  <c r="AK286" i="2"/>
  <c r="AJ286" i="2"/>
  <c r="AN285" i="2"/>
  <c r="AM285" i="2"/>
  <c r="AL285" i="2"/>
  <c r="AK285" i="2"/>
  <c r="AJ285" i="2"/>
  <c r="AN284" i="2"/>
  <c r="AM284" i="2"/>
  <c r="AL284" i="2"/>
  <c r="AK284" i="2"/>
  <c r="AJ284" i="2"/>
  <c r="AN283" i="2"/>
  <c r="AM283" i="2"/>
  <c r="AL283" i="2"/>
  <c r="AK283" i="2"/>
  <c r="AJ283" i="2"/>
  <c r="AN282" i="2"/>
  <c r="AM282" i="2"/>
  <c r="AL282" i="2"/>
  <c r="AK282" i="2"/>
  <c r="AJ282" i="2"/>
  <c r="AN281" i="2"/>
  <c r="AM281" i="2"/>
  <c r="AL281" i="2"/>
  <c r="AK281" i="2"/>
  <c r="AJ281" i="2"/>
  <c r="AN280" i="2"/>
  <c r="AM280" i="2"/>
  <c r="AL280" i="2"/>
  <c r="AK280" i="2"/>
  <c r="AJ280" i="2"/>
  <c r="AP275" i="2"/>
  <c r="AP274" i="2"/>
  <c r="AP273" i="2"/>
  <c r="AN272" i="2"/>
  <c r="AM272" i="2"/>
  <c r="AL272" i="2"/>
  <c r="AK272" i="2"/>
  <c r="AJ272" i="2"/>
  <c r="AN271" i="2"/>
  <c r="AM271" i="2"/>
  <c r="AL271" i="2"/>
  <c r="AK271" i="2"/>
  <c r="AJ271" i="2"/>
  <c r="AN270" i="2"/>
  <c r="AM270" i="2"/>
  <c r="AL270" i="2"/>
  <c r="AK270" i="2"/>
  <c r="AJ270" i="2"/>
  <c r="AN269" i="2"/>
  <c r="AM269" i="2"/>
  <c r="AL269" i="2"/>
  <c r="AK269" i="2"/>
  <c r="AJ269" i="2"/>
  <c r="AN268" i="2"/>
  <c r="AM268" i="2"/>
  <c r="AL268" i="2"/>
  <c r="AK268" i="2"/>
  <c r="AJ268" i="2"/>
  <c r="AN267" i="2"/>
  <c r="AM267" i="2"/>
  <c r="AL267" i="2"/>
  <c r="AK267" i="2"/>
  <c r="AJ267" i="2"/>
  <c r="AN266" i="2"/>
  <c r="AM266" i="2"/>
  <c r="AL266" i="2"/>
  <c r="AK266" i="2"/>
  <c r="AJ266" i="2"/>
  <c r="AN265" i="2"/>
  <c r="AM265" i="2"/>
  <c r="AL265" i="2"/>
  <c r="AK265" i="2"/>
  <c r="AJ265" i="2"/>
  <c r="AN264" i="2"/>
  <c r="AM264" i="2"/>
  <c r="AL264" i="2"/>
  <c r="AK264" i="2"/>
  <c r="AJ264" i="2"/>
  <c r="AN263" i="2"/>
  <c r="AM263" i="2"/>
  <c r="AL263" i="2"/>
  <c r="AK263" i="2"/>
  <c r="AJ263" i="2"/>
  <c r="AN262" i="2"/>
  <c r="AM262" i="2"/>
  <c r="AL262" i="2"/>
  <c r="AK262" i="2"/>
  <c r="AJ262" i="2"/>
  <c r="AN261" i="2"/>
  <c r="AM261" i="2"/>
  <c r="AL261" i="2"/>
  <c r="AK261" i="2"/>
  <c r="AJ261" i="2"/>
  <c r="AN260" i="2"/>
  <c r="AM260" i="2"/>
  <c r="AL260" i="2"/>
  <c r="AK260" i="2"/>
  <c r="AJ260" i="2"/>
  <c r="AN259" i="2"/>
  <c r="AM259" i="2"/>
  <c r="AL259" i="2"/>
  <c r="AK259" i="2"/>
  <c r="AJ259" i="2"/>
  <c r="AN258" i="2"/>
  <c r="AM258" i="2"/>
  <c r="AL258" i="2"/>
  <c r="AK258" i="2"/>
  <c r="AJ258" i="2"/>
  <c r="AP253" i="2"/>
  <c r="AP252" i="2"/>
  <c r="AP251" i="2"/>
  <c r="AN250" i="2"/>
  <c r="AM250" i="2"/>
  <c r="AL250" i="2"/>
  <c r="AK250" i="2"/>
  <c r="AJ250" i="2"/>
  <c r="AN249" i="2"/>
  <c r="AM249" i="2"/>
  <c r="AL249" i="2"/>
  <c r="AK249" i="2"/>
  <c r="AJ249" i="2"/>
  <c r="AN248" i="2"/>
  <c r="AM248" i="2"/>
  <c r="AL248" i="2"/>
  <c r="AK248" i="2"/>
  <c r="AJ248" i="2"/>
  <c r="AN247" i="2"/>
  <c r="AM247" i="2"/>
  <c r="AL247" i="2"/>
  <c r="AK247" i="2"/>
  <c r="AJ247" i="2"/>
  <c r="AN246" i="2"/>
  <c r="AM246" i="2"/>
  <c r="AL246" i="2"/>
  <c r="AK246" i="2"/>
  <c r="AJ246" i="2"/>
  <c r="AN245" i="2"/>
  <c r="AM245" i="2"/>
  <c r="AL245" i="2"/>
  <c r="AK245" i="2"/>
  <c r="AJ245" i="2"/>
  <c r="AN244" i="2"/>
  <c r="AM244" i="2"/>
  <c r="AL244" i="2"/>
  <c r="AK244" i="2"/>
  <c r="AJ244" i="2"/>
  <c r="AN243" i="2"/>
  <c r="AM243" i="2"/>
  <c r="AL243" i="2"/>
  <c r="AK243" i="2"/>
  <c r="AJ243" i="2"/>
  <c r="AN242" i="2"/>
  <c r="AM242" i="2"/>
  <c r="AL242" i="2"/>
  <c r="AK242" i="2"/>
  <c r="AJ242" i="2"/>
  <c r="AN241" i="2"/>
  <c r="AM241" i="2"/>
  <c r="AL241" i="2"/>
  <c r="AK241" i="2"/>
  <c r="AJ241" i="2"/>
  <c r="AN240" i="2"/>
  <c r="AM240" i="2"/>
  <c r="AL240" i="2"/>
  <c r="AK240" i="2"/>
  <c r="AJ240" i="2"/>
  <c r="AN239" i="2"/>
  <c r="AM239" i="2"/>
  <c r="AL239" i="2"/>
  <c r="AK239" i="2"/>
  <c r="AJ239" i="2"/>
  <c r="AN238" i="2"/>
  <c r="AM238" i="2"/>
  <c r="AL238" i="2"/>
  <c r="AK238" i="2"/>
  <c r="AJ238" i="2"/>
  <c r="AN237" i="2"/>
  <c r="AM237" i="2"/>
  <c r="AL237" i="2"/>
  <c r="AK237" i="2"/>
  <c r="AJ237" i="2"/>
  <c r="AN236" i="2"/>
  <c r="AM236" i="2"/>
  <c r="AL236" i="2"/>
  <c r="AK236" i="2"/>
  <c r="AJ236" i="2"/>
  <c r="AP231" i="2"/>
  <c r="AP230" i="2"/>
  <c r="AP229" i="2"/>
  <c r="AN228" i="2"/>
  <c r="AM228" i="2"/>
  <c r="AL228" i="2"/>
  <c r="AK228" i="2"/>
  <c r="AJ228" i="2"/>
  <c r="AN227" i="2"/>
  <c r="AM227" i="2"/>
  <c r="AL227" i="2"/>
  <c r="AK227" i="2"/>
  <c r="AJ227" i="2"/>
  <c r="AN226" i="2"/>
  <c r="AM226" i="2"/>
  <c r="AL226" i="2"/>
  <c r="AK226" i="2"/>
  <c r="AJ226" i="2"/>
  <c r="AN225" i="2"/>
  <c r="AM225" i="2"/>
  <c r="AL225" i="2"/>
  <c r="AK225" i="2"/>
  <c r="AJ225" i="2"/>
  <c r="AN224" i="2"/>
  <c r="AM224" i="2"/>
  <c r="AL224" i="2"/>
  <c r="AK224" i="2"/>
  <c r="AJ224" i="2"/>
  <c r="AN223" i="2"/>
  <c r="AM223" i="2"/>
  <c r="AL223" i="2"/>
  <c r="AK223" i="2"/>
  <c r="AJ223" i="2"/>
  <c r="AN222" i="2"/>
  <c r="AM222" i="2"/>
  <c r="AL222" i="2"/>
  <c r="AK222" i="2"/>
  <c r="AJ222" i="2"/>
  <c r="AN221" i="2"/>
  <c r="AM221" i="2"/>
  <c r="AL221" i="2"/>
  <c r="AK221" i="2"/>
  <c r="AJ221" i="2"/>
  <c r="AN220" i="2"/>
  <c r="AM220" i="2"/>
  <c r="AL220" i="2"/>
  <c r="AK220" i="2"/>
  <c r="AJ220" i="2"/>
  <c r="AN219" i="2"/>
  <c r="AM219" i="2"/>
  <c r="AL219" i="2"/>
  <c r="AK219" i="2"/>
  <c r="AJ219" i="2"/>
  <c r="AN218" i="2"/>
  <c r="AM218" i="2"/>
  <c r="AL218" i="2"/>
  <c r="AK218" i="2"/>
  <c r="AJ218" i="2"/>
  <c r="AN217" i="2"/>
  <c r="AM217" i="2"/>
  <c r="AL217" i="2"/>
  <c r="AK217" i="2"/>
  <c r="AJ217" i="2"/>
  <c r="AN216" i="2"/>
  <c r="AM216" i="2"/>
  <c r="AL216" i="2"/>
  <c r="AK216" i="2"/>
  <c r="AJ216" i="2"/>
  <c r="AN215" i="2"/>
  <c r="AM215" i="2"/>
  <c r="AL215" i="2"/>
  <c r="AK215" i="2"/>
  <c r="AJ215" i="2"/>
  <c r="AN214" i="2"/>
  <c r="AM214" i="2"/>
  <c r="AL214" i="2"/>
  <c r="AK214" i="2"/>
  <c r="AJ214" i="2"/>
  <c r="AP209" i="2"/>
  <c r="AP208" i="2"/>
  <c r="AP207" i="2"/>
  <c r="AN206" i="2"/>
  <c r="AM206" i="2"/>
  <c r="AL206" i="2"/>
  <c r="AK206" i="2"/>
  <c r="AJ206" i="2"/>
  <c r="AN205" i="2"/>
  <c r="AM205" i="2"/>
  <c r="AL205" i="2"/>
  <c r="AK205" i="2"/>
  <c r="AJ205" i="2"/>
  <c r="AN204" i="2"/>
  <c r="AM204" i="2"/>
  <c r="AL204" i="2"/>
  <c r="AK204" i="2"/>
  <c r="AJ204" i="2"/>
  <c r="AN203" i="2"/>
  <c r="AM203" i="2"/>
  <c r="AL203" i="2"/>
  <c r="AK203" i="2"/>
  <c r="AJ203" i="2"/>
  <c r="AN202" i="2"/>
  <c r="AM202" i="2"/>
  <c r="AL202" i="2"/>
  <c r="AK202" i="2"/>
  <c r="AJ202" i="2"/>
  <c r="AN201" i="2"/>
  <c r="AM201" i="2"/>
  <c r="AL201" i="2"/>
  <c r="AK201" i="2"/>
  <c r="AJ201" i="2"/>
  <c r="AN200" i="2"/>
  <c r="AM200" i="2"/>
  <c r="AL200" i="2"/>
  <c r="AK200" i="2"/>
  <c r="AJ200" i="2"/>
  <c r="AN199" i="2"/>
  <c r="AM199" i="2"/>
  <c r="AL199" i="2"/>
  <c r="AK199" i="2"/>
  <c r="AJ199" i="2"/>
  <c r="AN198" i="2"/>
  <c r="AM198" i="2"/>
  <c r="AL198" i="2"/>
  <c r="AK198" i="2"/>
  <c r="AJ198" i="2"/>
  <c r="AN197" i="2"/>
  <c r="AM197" i="2"/>
  <c r="AL197" i="2"/>
  <c r="AK197" i="2"/>
  <c r="AJ197" i="2"/>
  <c r="AN196" i="2"/>
  <c r="AM196" i="2"/>
  <c r="AL196" i="2"/>
  <c r="AK196" i="2"/>
  <c r="AJ196" i="2"/>
  <c r="AN195" i="2"/>
  <c r="AM195" i="2"/>
  <c r="AL195" i="2"/>
  <c r="AK195" i="2"/>
  <c r="AJ195" i="2"/>
  <c r="AN194" i="2"/>
  <c r="AM194" i="2"/>
  <c r="AL194" i="2"/>
  <c r="AK194" i="2"/>
  <c r="AJ194" i="2"/>
  <c r="AN193" i="2"/>
  <c r="AM193" i="2"/>
  <c r="AL193" i="2"/>
  <c r="AK193" i="2"/>
  <c r="AJ193" i="2"/>
  <c r="AN192" i="2"/>
  <c r="AM192" i="2"/>
  <c r="AL192" i="2"/>
  <c r="AK192" i="2"/>
  <c r="AJ192" i="2"/>
  <c r="AP187" i="2"/>
  <c r="AP186" i="2"/>
  <c r="AP185" i="2"/>
  <c r="AN184" i="2"/>
  <c r="AM184" i="2"/>
  <c r="AL184" i="2"/>
  <c r="AK184" i="2"/>
  <c r="AJ184" i="2"/>
  <c r="AN183" i="2"/>
  <c r="AM183" i="2"/>
  <c r="AL183" i="2"/>
  <c r="AK183" i="2"/>
  <c r="AJ183" i="2"/>
  <c r="AN182" i="2"/>
  <c r="AM182" i="2"/>
  <c r="AL182" i="2"/>
  <c r="AK182" i="2"/>
  <c r="AJ182" i="2"/>
  <c r="AN181" i="2"/>
  <c r="AM181" i="2"/>
  <c r="AL181" i="2"/>
  <c r="AK181" i="2"/>
  <c r="AJ181" i="2"/>
  <c r="AN180" i="2"/>
  <c r="AM180" i="2"/>
  <c r="AL180" i="2"/>
  <c r="AK180" i="2"/>
  <c r="AJ180" i="2"/>
  <c r="AN179" i="2"/>
  <c r="AM179" i="2"/>
  <c r="AL179" i="2"/>
  <c r="AK179" i="2"/>
  <c r="AJ179" i="2"/>
  <c r="AN178" i="2"/>
  <c r="AM178" i="2"/>
  <c r="AL178" i="2"/>
  <c r="AK178" i="2"/>
  <c r="AJ178" i="2"/>
  <c r="AN177" i="2"/>
  <c r="AM177" i="2"/>
  <c r="AL177" i="2"/>
  <c r="AK177" i="2"/>
  <c r="AJ177" i="2"/>
  <c r="AN176" i="2"/>
  <c r="AM176" i="2"/>
  <c r="AL176" i="2"/>
  <c r="AK176" i="2"/>
  <c r="AJ176" i="2"/>
  <c r="AN175" i="2"/>
  <c r="AM175" i="2"/>
  <c r="AL175" i="2"/>
  <c r="AK175" i="2"/>
  <c r="AJ175" i="2"/>
  <c r="AN174" i="2"/>
  <c r="AM174" i="2"/>
  <c r="AL174" i="2"/>
  <c r="AK174" i="2"/>
  <c r="AJ174" i="2"/>
  <c r="AN173" i="2"/>
  <c r="AM173" i="2"/>
  <c r="AL173" i="2"/>
  <c r="AK173" i="2"/>
  <c r="AJ173" i="2"/>
  <c r="AN172" i="2"/>
  <c r="AM172" i="2"/>
  <c r="AL172" i="2"/>
  <c r="AK172" i="2"/>
  <c r="AJ172" i="2"/>
  <c r="AN171" i="2"/>
  <c r="AM171" i="2"/>
  <c r="AL171" i="2"/>
  <c r="AK171" i="2"/>
  <c r="AJ171" i="2"/>
  <c r="AN170" i="2"/>
  <c r="AM170" i="2"/>
  <c r="AL170" i="2"/>
  <c r="AK170" i="2"/>
  <c r="AJ170" i="2"/>
  <c r="AP165" i="2"/>
  <c r="AP164" i="2"/>
  <c r="AP163" i="2"/>
  <c r="AN162" i="2"/>
  <c r="AM162" i="2"/>
  <c r="AL162" i="2"/>
  <c r="AK162" i="2"/>
  <c r="AJ162" i="2"/>
  <c r="AN161" i="2"/>
  <c r="AM161" i="2"/>
  <c r="AL161" i="2"/>
  <c r="AK161" i="2"/>
  <c r="AJ161" i="2"/>
  <c r="AN160" i="2"/>
  <c r="AM160" i="2"/>
  <c r="AL160" i="2"/>
  <c r="AK160" i="2"/>
  <c r="AJ160" i="2"/>
  <c r="AN159" i="2"/>
  <c r="AM159" i="2"/>
  <c r="AL159" i="2"/>
  <c r="AK159" i="2"/>
  <c r="AJ159" i="2"/>
  <c r="AN158" i="2"/>
  <c r="AM158" i="2"/>
  <c r="AL158" i="2"/>
  <c r="AK158" i="2"/>
  <c r="AJ158" i="2"/>
  <c r="AN157" i="2"/>
  <c r="AM157" i="2"/>
  <c r="AL157" i="2"/>
  <c r="AK157" i="2"/>
  <c r="AJ157" i="2"/>
  <c r="AN156" i="2"/>
  <c r="AM156" i="2"/>
  <c r="AL156" i="2"/>
  <c r="AK156" i="2"/>
  <c r="AJ156" i="2"/>
  <c r="AN155" i="2"/>
  <c r="AM155" i="2"/>
  <c r="AL155" i="2"/>
  <c r="AK155" i="2"/>
  <c r="AJ155" i="2"/>
  <c r="AN154" i="2"/>
  <c r="AM154" i="2"/>
  <c r="AL154" i="2"/>
  <c r="AK154" i="2"/>
  <c r="AJ154" i="2"/>
  <c r="AN153" i="2"/>
  <c r="AM153" i="2"/>
  <c r="AL153" i="2"/>
  <c r="AK153" i="2"/>
  <c r="AJ153" i="2"/>
  <c r="AN152" i="2"/>
  <c r="AM152" i="2"/>
  <c r="AL152" i="2"/>
  <c r="AK152" i="2"/>
  <c r="AJ152" i="2"/>
  <c r="AN151" i="2"/>
  <c r="AM151" i="2"/>
  <c r="AL151" i="2"/>
  <c r="AK151" i="2"/>
  <c r="AJ151" i="2"/>
  <c r="AN150" i="2"/>
  <c r="AM150" i="2"/>
  <c r="AL150" i="2"/>
  <c r="AK150" i="2"/>
  <c r="AJ150" i="2"/>
  <c r="AN149" i="2"/>
  <c r="AM149" i="2"/>
  <c r="AL149" i="2"/>
  <c r="AK149" i="2"/>
  <c r="AJ149" i="2"/>
  <c r="AN148" i="2"/>
  <c r="AM148" i="2"/>
  <c r="AL148" i="2"/>
  <c r="AK148" i="2"/>
  <c r="AJ148" i="2"/>
  <c r="AP143" i="2"/>
  <c r="AP142" i="2"/>
  <c r="AP141" i="2"/>
  <c r="AN140" i="2"/>
  <c r="AM140" i="2"/>
  <c r="AL140" i="2"/>
  <c r="AK140" i="2"/>
  <c r="AJ140" i="2"/>
  <c r="AN139" i="2"/>
  <c r="AM139" i="2"/>
  <c r="AL139" i="2"/>
  <c r="AK139" i="2"/>
  <c r="AJ139" i="2"/>
  <c r="AN138" i="2"/>
  <c r="AM138" i="2"/>
  <c r="AL138" i="2"/>
  <c r="AK138" i="2"/>
  <c r="AJ138" i="2"/>
  <c r="AN137" i="2"/>
  <c r="AM137" i="2"/>
  <c r="AL137" i="2"/>
  <c r="AK137" i="2"/>
  <c r="AJ137" i="2"/>
  <c r="AN136" i="2"/>
  <c r="AM136" i="2"/>
  <c r="AL136" i="2"/>
  <c r="AK136" i="2"/>
  <c r="AJ136" i="2"/>
  <c r="AN135" i="2"/>
  <c r="AM135" i="2"/>
  <c r="AL135" i="2"/>
  <c r="AK135" i="2"/>
  <c r="AJ135" i="2"/>
  <c r="AN134" i="2"/>
  <c r="AM134" i="2"/>
  <c r="AL134" i="2"/>
  <c r="AK134" i="2"/>
  <c r="AJ134" i="2"/>
  <c r="AN133" i="2"/>
  <c r="AM133" i="2"/>
  <c r="AL133" i="2"/>
  <c r="AK133" i="2"/>
  <c r="AJ133" i="2"/>
  <c r="AN132" i="2"/>
  <c r="AM132" i="2"/>
  <c r="AL132" i="2"/>
  <c r="AK132" i="2"/>
  <c r="AJ132" i="2"/>
  <c r="AN131" i="2"/>
  <c r="AM131" i="2"/>
  <c r="AL131" i="2"/>
  <c r="AK131" i="2"/>
  <c r="AJ131" i="2"/>
  <c r="AN130" i="2"/>
  <c r="AM130" i="2"/>
  <c r="AL130" i="2"/>
  <c r="AK130" i="2"/>
  <c r="AJ130" i="2"/>
  <c r="AN129" i="2"/>
  <c r="AM129" i="2"/>
  <c r="AL129" i="2"/>
  <c r="AK129" i="2"/>
  <c r="AJ129" i="2"/>
  <c r="AN128" i="2"/>
  <c r="AM128" i="2"/>
  <c r="AL128" i="2"/>
  <c r="AK128" i="2"/>
  <c r="AJ128" i="2"/>
  <c r="AN127" i="2"/>
  <c r="AM127" i="2"/>
  <c r="AL127" i="2"/>
  <c r="AK127" i="2"/>
  <c r="AJ127" i="2"/>
  <c r="AN126" i="2"/>
  <c r="AM126" i="2"/>
  <c r="AL126" i="2"/>
  <c r="AK126" i="2"/>
  <c r="AJ126" i="2"/>
  <c r="AP121" i="2"/>
  <c r="AP120" i="2"/>
  <c r="AP119" i="2"/>
  <c r="AN118" i="2"/>
  <c r="AM118" i="2"/>
  <c r="AL118" i="2"/>
  <c r="AK118" i="2"/>
  <c r="AJ118" i="2"/>
  <c r="AN117" i="2"/>
  <c r="AM117" i="2"/>
  <c r="AL117" i="2"/>
  <c r="AK117" i="2"/>
  <c r="AJ117" i="2"/>
  <c r="AN116" i="2"/>
  <c r="AM116" i="2"/>
  <c r="AL116" i="2"/>
  <c r="AK116" i="2"/>
  <c r="AJ116" i="2"/>
  <c r="AN115" i="2"/>
  <c r="AM115" i="2"/>
  <c r="AL115" i="2"/>
  <c r="AK115" i="2"/>
  <c r="AJ115" i="2"/>
  <c r="AN114" i="2"/>
  <c r="AM114" i="2"/>
  <c r="AL114" i="2"/>
  <c r="AK114" i="2"/>
  <c r="AJ114" i="2"/>
  <c r="AN113" i="2"/>
  <c r="AM113" i="2"/>
  <c r="AL113" i="2"/>
  <c r="AK113" i="2"/>
  <c r="AJ113" i="2"/>
  <c r="AN112" i="2"/>
  <c r="AM112" i="2"/>
  <c r="AL112" i="2"/>
  <c r="AK112" i="2"/>
  <c r="AJ112" i="2"/>
  <c r="AN111" i="2"/>
  <c r="AM111" i="2"/>
  <c r="AL111" i="2"/>
  <c r="AK111" i="2"/>
  <c r="AJ111" i="2"/>
  <c r="AN110" i="2"/>
  <c r="AM110" i="2"/>
  <c r="AL110" i="2"/>
  <c r="AK110" i="2"/>
  <c r="AJ110" i="2"/>
  <c r="AN109" i="2"/>
  <c r="AM109" i="2"/>
  <c r="AL109" i="2"/>
  <c r="AK109" i="2"/>
  <c r="AJ109" i="2"/>
  <c r="AN108" i="2"/>
  <c r="AM108" i="2"/>
  <c r="AL108" i="2"/>
  <c r="AK108" i="2"/>
  <c r="AJ108" i="2"/>
  <c r="AN107" i="2"/>
  <c r="AM107" i="2"/>
  <c r="AL107" i="2"/>
  <c r="AK107" i="2"/>
  <c r="AJ107" i="2"/>
  <c r="AN106" i="2"/>
  <c r="AM106" i="2"/>
  <c r="AL106" i="2"/>
  <c r="AK106" i="2"/>
  <c r="AJ106" i="2"/>
  <c r="AN105" i="2"/>
  <c r="AM105" i="2"/>
  <c r="AL105" i="2"/>
  <c r="AK105" i="2"/>
  <c r="AJ105" i="2"/>
  <c r="AN104" i="2"/>
  <c r="AM104" i="2"/>
  <c r="AL104" i="2"/>
  <c r="AK104" i="2"/>
  <c r="AJ104" i="2"/>
  <c r="AP99" i="2"/>
  <c r="AP98" i="2"/>
  <c r="AP97" i="2"/>
  <c r="AN96" i="2"/>
  <c r="AM96" i="2"/>
  <c r="AL96" i="2"/>
  <c r="AK96" i="2"/>
  <c r="AJ96" i="2"/>
  <c r="AN95" i="2"/>
  <c r="AM95" i="2"/>
  <c r="AL95" i="2"/>
  <c r="AK95" i="2"/>
  <c r="AJ95" i="2"/>
  <c r="AN94" i="2"/>
  <c r="AM94" i="2"/>
  <c r="AL94" i="2"/>
  <c r="AK94" i="2"/>
  <c r="AJ94" i="2"/>
  <c r="AN93" i="2"/>
  <c r="AM93" i="2"/>
  <c r="AL93" i="2"/>
  <c r="AK93" i="2"/>
  <c r="AJ93" i="2"/>
  <c r="AN92" i="2"/>
  <c r="AM92" i="2"/>
  <c r="AL92" i="2"/>
  <c r="AK92" i="2"/>
  <c r="AJ92" i="2"/>
  <c r="AN91" i="2"/>
  <c r="AM91" i="2"/>
  <c r="AL91" i="2"/>
  <c r="AK91" i="2"/>
  <c r="AJ91" i="2"/>
  <c r="AN90" i="2"/>
  <c r="AM90" i="2"/>
  <c r="AL90" i="2"/>
  <c r="AK90" i="2"/>
  <c r="AJ90" i="2"/>
  <c r="AN89" i="2"/>
  <c r="AM89" i="2"/>
  <c r="AL89" i="2"/>
  <c r="AK89" i="2"/>
  <c r="AJ89" i="2"/>
  <c r="AN88" i="2"/>
  <c r="AM88" i="2"/>
  <c r="AL88" i="2"/>
  <c r="AK88" i="2"/>
  <c r="AJ88" i="2"/>
  <c r="AN87" i="2"/>
  <c r="AM87" i="2"/>
  <c r="AL87" i="2"/>
  <c r="AK87" i="2"/>
  <c r="AJ87" i="2"/>
  <c r="AN86" i="2"/>
  <c r="AM86" i="2"/>
  <c r="AL86" i="2"/>
  <c r="AK86" i="2"/>
  <c r="AJ86" i="2"/>
  <c r="AN85" i="2"/>
  <c r="AM85" i="2"/>
  <c r="AL85" i="2"/>
  <c r="AK85" i="2"/>
  <c r="AJ85" i="2"/>
  <c r="AN84" i="2"/>
  <c r="AM84" i="2"/>
  <c r="AL84" i="2"/>
  <c r="AK84" i="2"/>
  <c r="AJ84" i="2"/>
  <c r="AN83" i="2"/>
  <c r="AM83" i="2"/>
  <c r="AL83" i="2"/>
  <c r="AK83" i="2"/>
  <c r="AJ83" i="2"/>
  <c r="AN82" i="2"/>
  <c r="AM82" i="2"/>
  <c r="AL82" i="2"/>
  <c r="AK82" i="2"/>
  <c r="AJ82" i="2"/>
  <c r="AP77" i="2"/>
  <c r="AP76" i="2"/>
  <c r="AP75" i="2"/>
  <c r="AN74" i="2"/>
  <c r="AM74" i="2"/>
  <c r="AL74" i="2"/>
  <c r="AK74" i="2"/>
  <c r="AJ74" i="2"/>
  <c r="AN73" i="2"/>
  <c r="AM73" i="2"/>
  <c r="AL73" i="2"/>
  <c r="AK73" i="2"/>
  <c r="AJ73" i="2"/>
  <c r="AN72" i="2"/>
  <c r="AM72" i="2"/>
  <c r="AL72" i="2"/>
  <c r="AK72" i="2"/>
  <c r="AJ72" i="2"/>
  <c r="AN71" i="2"/>
  <c r="AM71" i="2"/>
  <c r="AL71" i="2"/>
  <c r="AK71" i="2"/>
  <c r="AJ71" i="2"/>
  <c r="AN70" i="2"/>
  <c r="AM70" i="2"/>
  <c r="AL70" i="2"/>
  <c r="AK70" i="2"/>
  <c r="AJ70" i="2"/>
  <c r="AN69" i="2"/>
  <c r="AM69" i="2"/>
  <c r="AL69" i="2"/>
  <c r="AK69" i="2"/>
  <c r="AJ69" i="2"/>
  <c r="AN68" i="2"/>
  <c r="AM68" i="2"/>
  <c r="AL68" i="2"/>
  <c r="AK68" i="2"/>
  <c r="AJ68" i="2"/>
  <c r="AN67" i="2"/>
  <c r="AM67" i="2"/>
  <c r="AL67" i="2"/>
  <c r="AK67" i="2"/>
  <c r="AJ67" i="2"/>
  <c r="AN66" i="2"/>
  <c r="AM66" i="2"/>
  <c r="AL66" i="2"/>
  <c r="AK66" i="2"/>
  <c r="AJ66" i="2"/>
  <c r="AN65" i="2"/>
  <c r="AM65" i="2"/>
  <c r="AL65" i="2"/>
  <c r="AK65" i="2"/>
  <c r="AJ65" i="2"/>
  <c r="AN64" i="2"/>
  <c r="AM64" i="2"/>
  <c r="AL64" i="2"/>
  <c r="AK64" i="2"/>
  <c r="AJ64" i="2"/>
  <c r="AN63" i="2"/>
  <c r="AM63" i="2"/>
  <c r="AL63" i="2"/>
  <c r="AK63" i="2"/>
  <c r="AJ63" i="2"/>
  <c r="AN62" i="2"/>
  <c r="AM62" i="2"/>
  <c r="AL62" i="2"/>
  <c r="AK62" i="2"/>
  <c r="AJ62" i="2"/>
  <c r="AN61" i="2"/>
  <c r="AM61" i="2"/>
  <c r="AL61" i="2"/>
  <c r="AK61" i="2"/>
  <c r="AJ61" i="2"/>
  <c r="AN60" i="2"/>
  <c r="AM60" i="2"/>
  <c r="AL60" i="2"/>
  <c r="AK60" i="2"/>
  <c r="AJ60" i="2"/>
  <c r="AP54" i="2"/>
  <c r="AP55" i="2"/>
  <c r="AJ39" i="2"/>
  <c r="AK39" i="2"/>
  <c r="AL39" i="2"/>
  <c r="AM39" i="2"/>
  <c r="AN39" i="2"/>
  <c r="AJ40" i="2"/>
  <c r="AK40" i="2"/>
  <c r="AL40" i="2"/>
  <c r="AM40" i="2"/>
  <c r="AN40" i="2"/>
  <c r="AJ41" i="2"/>
  <c r="AK41" i="2"/>
  <c r="AL41" i="2"/>
  <c r="AM41" i="2"/>
  <c r="AN41" i="2"/>
  <c r="AJ42" i="2"/>
  <c r="AK42" i="2"/>
  <c r="AL42" i="2"/>
  <c r="AM42" i="2"/>
  <c r="AN42" i="2"/>
  <c r="AJ43" i="2"/>
  <c r="AK43" i="2"/>
  <c r="AL43" i="2"/>
  <c r="AM43" i="2"/>
  <c r="AN43" i="2"/>
  <c r="AJ44" i="2"/>
  <c r="AK44" i="2"/>
  <c r="AL44" i="2"/>
  <c r="AM44" i="2"/>
  <c r="AN44" i="2"/>
  <c r="AJ45" i="2"/>
  <c r="AK45" i="2"/>
  <c r="AL45" i="2"/>
  <c r="AM45" i="2"/>
  <c r="AN45" i="2"/>
  <c r="AJ46" i="2"/>
  <c r="AK46" i="2"/>
  <c r="AL46" i="2"/>
  <c r="AM46" i="2"/>
  <c r="AN46" i="2"/>
  <c r="AJ47" i="2"/>
  <c r="AK47" i="2"/>
  <c r="AL47" i="2"/>
  <c r="AM47" i="2"/>
  <c r="AN47" i="2"/>
  <c r="AJ48" i="2"/>
  <c r="AK48" i="2"/>
  <c r="AL48" i="2"/>
  <c r="AM48" i="2"/>
  <c r="AN48" i="2"/>
  <c r="AJ49" i="2"/>
  <c r="AK49" i="2"/>
  <c r="AL49" i="2"/>
  <c r="AM49" i="2"/>
  <c r="AN49" i="2"/>
  <c r="AJ50" i="2"/>
  <c r="AK50" i="2"/>
  <c r="AL50" i="2"/>
  <c r="AM50" i="2"/>
  <c r="AN50" i="2"/>
  <c r="AJ51" i="2"/>
  <c r="AK51" i="2"/>
  <c r="AL51" i="2"/>
  <c r="AM51" i="2"/>
  <c r="AN51" i="2"/>
  <c r="AJ52" i="2"/>
  <c r="AK52" i="2"/>
  <c r="AL52" i="2"/>
  <c r="AM52" i="2"/>
  <c r="AN52" i="2"/>
  <c r="AN38" i="2"/>
  <c r="AM38" i="2"/>
  <c r="AL38" i="2"/>
  <c r="AK38" i="2"/>
  <c r="AJ38" i="2"/>
  <c r="AP85" i="2" l="1"/>
  <c r="AP89" i="2"/>
  <c r="AP93" i="2"/>
  <c r="AP193" i="2"/>
  <c r="AP197" i="2"/>
  <c r="AP201" i="2"/>
  <c r="AP205" i="2"/>
  <c r="AP217" i="2"/>
  <c r="AP221" i="2"/>
  <c r="AP225" i="2"/>
  <c r="AP269" i="2"/>
  <c r="AP281" i="2"/>
  <c r="AP62" i="2"/>
  <c r="AP66" i="2"/>
  <c r="AP70" i="2"/>
  <c r="AP74" i="2"/>
  <c r="AP170" i="2"/>
  <c r="AP174" i="2"/>
  <c r="AP178" i="2"/>
  <c r="AP182" i="2"/>
  <c r="AP194" i="2"/>
  <c r="AP198" i="2"/>
  <c r="AP202" i="2"/>
  <c r="AP206" i="2"/>
  <c r="AP246" i="2"/>
  <c r="AP250" i="2"/>
  <c r="AP258" i="2"/>
  <c r="AP262" i="2"/>
  <c r="AP266" i="2"/>
  <c r="AP282" i="2"/>
  <c r="AP286" i="2"/>
  <c r="AP290" i="2"/>
  <c r="AP294" i="2"/>
  <c r="AP127" i="2"/>
  <c r="AP131" i="2"/>
  <c r="AP135" i="2"/>
  <c r="AP151" i="2"/>
  <c r="AP155" i="2"/>
  <c r="AP159" i="2"/>
  <c r="AP183" i="2"/>
  <c r="AP239" i="2"/>
  <c r="AP243" i="2"/>
  <c r="AP247" i="2"/>
  <c r="AP259" i="2"/>
  <c r="AP263" i="2"/>
  <c r="AP271" i="2"/>
  <c r="AP104" i="2"/>
  <c r="AP108" i="2"/>
  <c r="AP112" i="2"/>
  <c r="AP116" i="2"/>
  <c r="AP136" i="2"/>
  <c r="AP140" i="2"/>
  <c r="AP160" i="2"/>
  <c r="AP216" i="2"/>
  <c r="AP220" i="2"/>
  <c r="AP224" i="2"/>
  <c r="AP228" i="2"/>
  <c r="AP236" i="2"/>
  <c r="AP240" i="2"/>
  <c r="AP244" i="2"/>
  <c r="AP248" i="2"/>
  <c r="AP280" i="2"/>
  <c r="AP267" i="2"/>
  <c r="AP45" i="2"/>
  <c r="AP41" i="2"/>
  <c r="AP60" i="2"/>
  <c r="AP64" i="2"/>
  <c r="AP68" i="2"/>
  <c r="AP72" i="2"/>
  <c r="AP83" i="2"/>
  <c r="AP87" i="2"/>
  <c r="AP91" i="2"/>
  <c r="AP95" i="2"/>
  <c r="AP106" i="2"/>
  <c r="AP110" i="2"/>
  <c r="AP114" i="2"/>
  <c r="AP118" i="2"/>
  <c r="AP129" i="2"/>
  <c r="AP133" i="2"/>
  <c r="AP137" i="2"/>
  <c r="AP148" i="2"/>
  <c r="AP152" i="2"/>
  <c r="AP156" i="2"/>
  <c r="AP171" i="2"/>
  <c r="AP175" i="2"/>
  <c r="AP179" i="2"/>
  <c r="AP61" i="2"/>
  <c r="AP65" i="2"/>
  <c r="AP69" i="2"/>
  <c r="AP73" i="2"/>
  <c r="AP84" i="2"/>
  <c r="AP88" i="2"/>
  <c r="AP92" i="2"/>
  <c r="AP96" i="2"/>
  <c r="AP107" i="2"/>
  <c r="AP111" i="2"/>
  <c r="AP115" i="2"/>
  <c r="AP126" i="2"/>
  <c r="AP130" i="2"/>
  <c r="AP134" i="2"/>
  <c r="AP138" i="2"/>
  <c r="AP149" i="2"/>
  <c r="AP153" i="2"/>
  <c r="AP157" i="2"/>
  <c r="AP161" i="2"/>
  <c r="AP172" i="2"/>
  <c r="AP176" i="2"/>
  <c r="AP180" i="2"/>
  <c r="AP184" i="2"/>
  <c r="AP195" i="2"/>
  <c r="AP199" i="2"/>
  <c r="AP203" i="2"/>
  <c r="AP214" i="2"/>
  <c r="AP218" i="2"/>
  <c r="AP222" i="2"/>
  <c r="AP226" i="2"/>
  <c r="AP237" i="2"/>
  <c r="AP241" i="2"/>
  <c r="AP245" i="2"/>
  <c r="AP249" i="2"/>
  <c r="AP260" i="2"/>
  <c r="AP264" i="2"/>
  <c r="AP268" i="2"/>
  <c r="AP272" i="2"/>
  <c r="AP283" i="2"/>
  <c r="AP287" i="2"/>
  <c r="AP291" i="2"/>
  <c r="AP139" i="2"/>
  <c r="AP150" i="2"/>
  <c r="AP154" i="2"/>
  <c r="AP158" i="2"/>
  <c r="AP162" i="2"/>
  <c r="AP173" i="2"/>
  <c r="AP177" i="2"/>
  <c r="AP181" i="2"/>
  <c r="AP192" i="2"/>
  <c r="AP196" i="2"/>
  <c r="AP200" i="2"/>
  <c r="AP204" i="2"/>
  <c r="AP215" i="2"/>
  <c r="AP219" i="2"/>
  <c r="AP223" i="2"/>
  <c r="AP227" i="2"/>
  <c r="AP238" i="2"/>
  <c r="AP242" i="2"/>
  <c r="AP261" i="2"/>
  <c r="AP265" i="2"/>
  <c r="AP284" i="2"/>
  <c r="AP288" i="2"/>
  <c r="AP292" i="2"/>
  <c r="AP63" i="2"/>
  <c r="AP67" i="2"/>
  <c r="AP71" i="2"/>
  <c r="AP82" i="2"/>
  <c r="AP86" i="2"/>
  <c r="AP90" i="2"/>
  <c r="AP94" i="2"/>
  <c r="AP105" i="2"/>
  <c r="AP109" i="2"/>
  <c r="AP113" i="2"/>
  <c r="AP117" i="2"/>
  <c r="AP128" i="2"/>
  <c r="AP132" i="2"/>
  <c r="AP270" i="2"/>
  <c r="AP285" i="2"/>
  <c r="AP289" i="2"/>
  <c r="AP293" i="2"/>
  <c r="AP46" i="2"/>
  <c r="AP49" i="2"/>
  <c r="AP48" i="2"/>
  <c r="AP44" i="2"/>
  <c r="AP50" i="2"/>
  <c r="AP52" i="2"/>
  <c r="AP40" i="2"/>
  <c r="AP51" i="2"/>
  <c r="AP47" i="2"/>
  <c r="AP43" i="2"/>
  <c r="AP42" i="2"/>
  <c r="AP39" i="2"/>
  <c r="AP38" i="2"/>
  <c r="AL29" i="2" l="1"/>
  <c r="AL20" i="2"/>
  <c r="AL26" i="2"/>
  <c r="AP122" i="2"/>
  <c r="AP276" i="2"/>
  <c r="AP166" i="2"/>
  <c r="AP144" i="2"/>
  <c r="AL15" i="2"/>
  <c r="AL27" i="2"/>
  <c r="AL23" i="2"/>
  <c r="AL18" i="2"/>
  <c r="AL21" i="2"/>
  <c r="AL16" i="2"/>
  <c r="AL28" i="2"/>
  <c r="AP254" i="2"/>
  <c r="AP210" i="2"/>
  <c r="AP188" i="2"/>
  <c r="AL22" i="2"/>
  <c r="AL19" i="2"/>
  <c r="AL17" i="2"/>
  <c r="AL25" i="2"/>
  <c r="AP298" i="2"/>
  <c r="AL24" i="2"/>
  <c r="AP100" i="2"/>
  <c r="AP232" i="2"/>
  <c r="AP78" i="2"/>
  <c r="AP56" i="2"/>
  <c r="C80" i="2" l="1"/>
  <c r="D81" i="2"/>
  <c r="E81" i="2" s="1"/>
  <c r="F81" i="2" s="1"/>
  <c r="G81" i="2" s="1"/>
  <c r="H81" i="2" s="1"/>
  <c r="I81" i="2" s="1"/>
  <c r="J81" i="2" s="1"/>
  <c r="K81" i="2" s="1"/>
  <c r="L81" i="2" s="1"/>
  <c r="M81" i="2" s="1"/>
  <c r="N81" i="2" s="1"/>
  <c r="O81" i="2" s="1"/>
  <c r="P81" i="2" s="1"/>
  <c r="Q81" i="2" s="1"/>
  <c r="R81" i="2" s="1"/>
  <c r="S81" i="2" s="1"/>
  <c r="T81" i="2" s="1"/>
  <c r="U81" i="2" s="1"/>
  <c r="V81" i="2" s="1"/>
  <c r="W81" i="2" s="1"/>
  <c r="X81" i="2" s="1"/>
  <c r="Y81" i="2" s="1"/>
  <c r="Z81" i="2" s="1"/>
  <c r="AA81" i="2" s="1"/>
  <c r="AB81" i="2" s="1"/>
  <c r="AC81" i="2" s="1"/>
  <c r="AD81" i="2" s="1"/>
  <c r="AE81" i="2" s="1"/>
  <c r="AF81" i="2" s="1"/>
  <c r="AG81" i="2" s="1"/>
  <c r="AH81" i="2" s="1"/>
  <c r="C278" i="2" l="1"/>
  <c r="C256" i="2"/>
  <c r="C234" i="2"/>
  <c r="C212" i="2"/>
  <c r="C190" i="2"/>
  <c r="C168" i="2"/>
  <c r="C146" i="2"/>
  <c r="C124" i="2"/>
  <c r="C102" i="2"/>
  <c r="C58" i="2"/>
  <c r="C36" i="2"/>
  <c r="C21" i="3"/>
  <c r="C10" i="2" l="1"/>
  <c r="C13" i="2"/>
  <c r="D37" i="2" l="1"/>
  <c r="D279" i="2" l="1"/>
  <c r="E279" i="2" s="1"/>
  <c r="F279" i="2" s="1"/>
  <c r="G279" i="2" s="1"/>
  <c r="H279" i="2" s="1"/>
  <c r="I279" i="2" s="1"/>
  <c r="J279" i="2" s="1"/>
  <c r="K279" i="2" s="1"/>
  <c r="L279" i="2" s="1"/>
  <c r="M279" i="2" s="1"/>
  <c r="N279" i="2" s="1"/>
  <c r="O279" i="2" s="1"/>
  <c r="P279" i="2" s="1"/>
  <c r="Q279" i="2" s="1"/>
  <c r="R279" i="2" s="1"/>
  <c r="S279" i="2" s="1"/>
  <c r="T279" i="2" s="1"/>
  <c r="U279" i="2" s="1"/>
  <c r="V279" i="2" s="1"/>
  <c r="W279" i="2" s="1"/>
  <c r="X279" i="2" s="1"/>
  <c r="Y279" i="2" s="1"/>
  <c r="Z279" i="2" s="1"/>
  <c r="AA279" i="2" s="1"/>
  <c r="AB279" i="2" s="1"/>
  <c r="AC279" i="2" s="1"/>
  <c r="AD279" i="2" s="1"/>
  <c r="AE279" i="2" s="1"/>
  <c r="AF279" i="2" s="1"/>
  <c r="AG279" i="2" s="1"/>
  <c r="AH279" i="2" s="1"/>
  <c r="D257" i="2"/>
  <c r="E257" i="2" s="1"/>
  <c r="F257" i="2" s="1"/>
  <c r="G257" i="2" s="1"/>
  <c r="H257" i="2" s="1"/>
  <c r="I257" i="2" s="1"/>
  <c r="J257" i="2" s="1"/>
  <c r="K257" i="2" s="1"/>
  <c r="L257" i="2" s="1"/>
  <c r="M257" i="2" s="1"/>
  <c r="N257" i="2" s="1"/>
  <c r="O257" i="2" s="1"/>
  <c r="P257" i="2" s="1"/>
  <c r="Q257" i="2" s="1"/>
  <c r="R257" i="2" s="1"/>
  <c r="S257" i="2" s="1"/>
  <c r="T257" i="2" s="1"/>
  <c r="U257" i="2" s="1"/>
  <c r="V257" i="2" s="1"/>
  <c r="W257" i="2" s="1"/>
  <c r="X257" i="2" s="1"/>
  <c r="Y257" i="2" s="1"/>
  <c r="Z257" i="2" s="1"/>
  <c r="AA257" i="2" s="1"/>
  <c r="AB257" i="2" s="1"/>
  <c r="AC257" i="2" s="1"/>
  <c r="AD257" i="2" s="1"/>
  <c r="AE257" i="2" s="1"/>
  <c r="AF257" i="2" s="1"/>
  <c r="AG257" i="2" s="1"/>
  <c r="D235" i="2"/>
  <c r="E235" i="2" s="1"/>
  <c r="F235" i="2" s="1"/>
  <c r="G235" i="2" s="1"/>
  <c r="H235" i="2" s="1"/>
  <c r="I235" i="2" s="1"/>
  <c r="J235" i="2" s="1"/>
  <c r="K235" i="2" s="1"/>
  <c r="L235" i="2" s="1"/>
  <c r="M235" i="2" s="1"/>
  <c r="N235" i="2" s="1"/>
  <c r="O235" i="2" s="1"/>
  <c r="P235" i="2" s="1"/>
  <c r="Q235" i="2" s="1"/>
  <c r="R235" i="2" s="1"/>
  <c r="S235" i="2" s="1"/>
  <c r="T235" i="2" s="1"/>
  <c r="U235" i="2" s="1"/>
  <c r="V235" i="2" s="1"/>
  <c r="W235" i="2" s="1"/>
  <c r="X235" i="2" s="1"/>
  <c r="Y235" i="2" s="1"/>
  <c r="Z235" i="2" s="1"/>
  <c r="AA235" i="2" s="1"/>
  <c r="AB235" i="2" s="1"/>
  <c r="AC235" i="2" s="1"/>
  <c r="AD235" i="2" s="1"/>
  <c r="AE235" i="2" s="1"/>
  <c r="AF235" i="2" s="1"/>
  <c r="AG235" i="2" s="1"/>
  <c r="AH235" i="2" s="1"/>
  <c r="D213" i="2"/>
  <c r="E213" i="2" s="1"/>
  <c r="F213" i="2" s="1"/>
  <c r="G213" i="2" s="1"/>
  <c r="H213" i="2" s="1"/>
  <c r="I213" i="2" s="1"/>
  <c r="J213" i="2" s="1"/>
  <c r="K213" i="2" s="1"/>
  <c r="L213" i="2" s="1"/>
  <c r="M213" i="2" s="1"/>
  <c r="N213" i="2" s="1"/>
  <c r="O213" i="2" s="1"/>
  <c r="P213" i="2" s="1"/>
  <c r="Q213" i="2" s="1"/>
  <c r="R213" i="2" s="1"/>
  <c r="S213" i="2" s="1"/>
  <c r="T213" i="2" s="1"/>
  <c r="U213" i="2" s="1"/>
  <c r="V213" i="2" s="1"/>
  <c r="W213" i="2" s="1"/>
  <c r="X213" i="2" s="1"/>
  <c r="Y213" i="2" s="1"/>
  <c r="Z213" i="2" s="1"/>
  <c r="AA213" i="2" s="1"/>
  <c r="AB213" i="2" s="1"/>
  <c r="AC213" i="2" s="1"/>
  <c r="AD213" i="2" s="1"/>
  <c r="AE213" i="2" s="1"/>
  <c r="AF213" i="2" s="1"/>
  <c r="AG213" i="2" s="1"/>
  <c r="D191" i="2"/>
  <c r="E191" i="2" s="1"/>
  <c r="F191" i="2" s="1"/>
  <c r="G191" i="2" s="1"/>
  <c r="H191" i="2" s="1"/>
  <c r="I191" i="2" s="1"/>
  <c r="J191" i="2" s="1"/>
  <c r="K191" i="2" s="1"/>
  <c r="L191" i="2" s="1"/>
  <c r="M191" i="2" s="1"/>
  <c r="N191" i="2" s="1"/>
  <c r="O191" i="2" s="1"/>
  <c r="P191" i="2" s="1"/>
  <c r="Q191" i="2" s="1"/>
  <c r="R191" i="2" s="1"/>
  <c r="S191" i="2" s="1"/>
  <c r="T191" i="2" s="1"/>
  <c r="U191" i="2" s="1"/>
  <c r="V191" i="2" s="1"/>
  <c r="W191" i="2" s="1"/>
  <c r="X191" i="2" s="1"/>
  <c r="Y191" i="2" s="1"/>
  <c r="Z191" i="2" s="1"/>
  <c r="AA191" i="2" s="1"/>
  <c r="AB191" i="2" s="1"/>
  <c r="AC191" i="2" s="1"/>
  <c r="AD191" i="2" s="1"/>
  <c r="AE191" i="2" s="1"/>
  <c r="AF191" i="2" s="1"/>
  <c r="AG191" i="2" s="1"/>
  <c r="AH191" i="2" s="1"/>
  <c r="D169" i="2"/>
  <c r="E169" i="2" s="1"/>
  <c r="F169" i="2" s="1"/>
  <c r="G169" i="2" s="1"/>
  <c r="H169" i="2" s="1"/>
  <c r="I169" i="2" s="1"/>
  <c r="J169" i="2" s="1"/>
  <c r="K169" i="2" s="1"/>
  <c r="L169" i="2" s="1"/>
  <c r="M169" i="2" s="1"/>
  <c r="N169" i="2" s="1"/>
  <c r="O169" i="2" s="1"/>
  <c r="P169" i="2" s="1"/>
  <c r="Q169" i="2" s="1"/>
  <c r="R169" i="2" s="1"/>
  <c r="S169" i="2" s="1"/>
  <c r="T169" i="2" s="1"/>
  <c r="U169" i="2" s="1"/>
  <c r="V169" i="2" s="1"/>
  <c r="W169" i="2" s="1"/>
  <c r="X169" i="2" s="1"/>
  <c r="Y169" i="2" s="1"/>
  <c r="Z169" i="2" s="1"/>
  <c r="AA169" i="2" s="1"/>
  <c r="AB169" i="2" s="1"/>
  <c r="AC169" i="2" s="1"/>
  <c r="AD169" i="2" s="1"/>
  <c r="AE169" i="2" s="1"/>
  <c r="AF169" i="2" s="1"/>
  <c r="AG169" i="2" s="1"/>
  <c r="AH169" i="2" s="1"/>
  <c r="D147" i="2"/>
  <c r="E147" i="2" s="1"/>
  <c r="F147" i="2" s="1"/>
  <c r="G147" i="2" s="1"/>
  <c r="H147" i="2" s="1"/>
  <c r="I147" i="2" s="1"/>
  <c r="J147" i="2" s="1"/>
  <c r="K147" i="2" s="1"/>
  <c r="L147" i="2" s="1"/>
  <c r="M147" i="2" s="1"/>
  <c r="N147" i="2" s="1"/>
  <c r="O147" i="2" s="1"/>
  <c r="P147" i="2" s="1"/>
  <c r="Q147" i="2" s="1"/>
  <c r="R147" i="2" s="1"/>
  <c r="S147" i="2" s="1"/>
  <c r="T147" i="2" s="1"/>
  <c r="U147" i="2" s="1"/>
  <c r="V147" i="2" s="1"/>
  <c r="W147" i="2" s="1"/>
  <c r="X147" i="2" s="1"/>
  <c r="Y147" i="2" s="1"/>
  <c r="Z147" i="2" s="1"/>
  <c r="AA147" i="2" s="1"/>
  <c r="AB147" i="2" s="1"/>
  <c r="AC147" i="2" s="1"/>
  <c r="AD147" i="2" s="1"/>
  <c r="AE147" i="2" s="1"/>
  <c r="AF147" i="2" s="1"/>
  <c r="AG147" i="2" s="1"/>
  <c r="D125" i="2"/>
  <c r="E125" i="2" s="1"/>
  <c r="F125" i="2" s="1"/>
  <c r="G125" i="2" s="1"/>
  <c r="H125" i="2" s="1"/>
  <c r="I125" i="2" s="1"/>
  <c r="J125" i="2" s="1"/>
  <c r="K125" i="2" s="1"/>
  <c r="L125" i="2" s="1"/>
  <c r="M125" i="2" s="1"/>
  <c r="N125" i="2" s="1"/>
  <c r="O125" i="2" s="1"/>
  <c r="P125" i="2" s="1"/>
  <c r="Q125" i="2" s="1"/>
  <c r="R125" i="2" s="1"/>
  <c r="S125" i="2" s="1"/>
  <c r="T125" i="2" s="1"/>
  <c r="U125" i="2" s="1"/>
  <c r="V125" i="2" s="1"/>
  <c r="W125" i="2" s="1"/>
  <c r="X125" i="2" s="1"/>
  <c r="Y125" i="2" s="1"/>
  <c r="Z125" i="2" s="1"/>
  <c r="AA125" i="2" s="1"/>
  <c r="AB125" i="2" s="1"/>
  <c r="AC125" i="2" s="1"/>
  <c r="AD125" i="2" s="1"/>
  <c r="AE125" i="2" s="1"/>
  <c r="AF125" i="2" s="1"/>
  <c r="AG125" i="2" s="1"/>
  <c r="AH125" i="2" s="1"/>
  <c r="D103" i="2"/>
  <c r="E103" i="2" s="1"/>
  <c r="F103" i="2" s="1"/>
  <c r="G103" i="2" s="1"/>
  <c r="H103" i="2" s="1"/>
  <c r="I103" i="2" s="1"/>
  <c r="J103" i="2" s="1"/>
  <c r="K103" i="2" s="1"/>
  <c r="L103" i="2" s="1"/>
  <c r="M103" i="2" s="1"/>
  <c r="N103" i="2" s="1"/>
  <c r="O103" i="2" s="1"/>
  <c r="P103" i="2" s="1"/>
  <c r="Q103" i="2" s="1"/>
  <c r="R103" i="2" s="1"/>
  <c r="S103" i="2" s="1"/>
  <c r="T103" i="2" s="1"/>
  <c r="U103" i="2" s="1"/>
  <c r="V103" i="2" s="1"/>
  <c r="W103" i="2" s="1"/>
  <c r="X103" i="2" s="1"/>
  <c r="Y103" i="2" s="1"/>
  <c r="Z103" i="2" s="1"/>
  <c r="AA103" i="2" s="1"/>
  <c r="AB103" i="2" s="1"/>
  <c r="AC103" i="2" s="1"/>
  <c r="AD103" i="2" s="1"/>
  <c r="AE103" i="2" s="1"/>
  <c r="AF103" i="2" s="1"/>
  <c r="AG103" i="2" s="1"/>
  <c r="D59" i="2"/>
  <c r="E59" i="2" s="1"/>
  <c r="F59" i="2" s="1"/>
  <c r="G59" i="2" s="1"/>
  <c r="H59" i="2" s="1"/>
  <c r="I59" i="2" s="1"/>
  <c r="J59" i="2" s="1"/>
  <c r="K59" i="2" s="1"/>
  <c r="L59" i="2" s="1"/>
  <c r="M59" i="2" s="1"/>
  <c r="N59" i="2" s="1"/>
  <c r="O59" i="2" s="1"/>
  <c r="P59" i="2" s="1"/>
  <c r="Q59" i="2" s="1"/>
  <c r="R59" i="2" s="1"/>
  <c r="S59" i="2" s="1"/>
  <c r="T59" i="2" s="1"/>
  <c r="U59" i="2" s="1"/>
  <c r="V59" i="2" s="1"/>
  <c r="W59" i="2" s="1"/>
  <c r="X59" i="2" s="1"/>
  <c r="Y59" i="2" s="1"/>
  <c r="Z59" i="2" s="1"/>
  <c r="AA59" i="2" s="1"/>
  <c r="AB59" i="2" s="1"/>
  <c r="AC59" i="2" s="1"/>
  <c r="AD59" i="2" s="1"/>
  <c r="AE59" i="2" s="1"/>
  <c r="AF59" i="2" s="1"/>
  <c r="E37" i="2"/>
  <c r="F37" i="2" s="1"/>
  <c r="G37" i="2" s="1"/>
  <c r="H37" i="2" s="1"/>
  <c r="I37" i="2" s="1"/>
  <c r="J37" i="2" s="1"/>
  <c r="K37" i="2" s="1"/>
  <c r="L37" i="2" s="1"/>
  <c r="M37" i="2" s="1"/>
  <c r="N37" i="2" s="1"/>
  <c r="O37" i="2" s="1"/>
  <c r="P37" i="2" s="1"/>
  <c r="Q37" i="2" s="1"/>
  <c r="R37" i="2" s="1"/>
  <c r="S37" i="2" s="1"/>
  <c r="T37" i="2" s="1"/>
  <c r="U37" i="2" s="1"/>
  <c r="V37" i="2" s="1"/>
  <c r="W37" i="2" s="1"/>
  <c r="X37" i="2" s="1"/>
  <c r="Y37" i="2" s="1"/>
  <c r="Z37" i="2" s="1"/>
  <c r="AA37" i="2" s="1"/>
  <c r="AB37" i="2" s="1"/>
  <c r="AC37" i="2" s="1"/>
  <c r="AD37" i="2" s="1"/>
  <c r="AE37" i="2" s="1"/>
  <c r="AF37" i="2" s="1"/>
  <c r="AG37" i="2" s="1"/>
  <c r="AH37" i="2" s="1"/>
</calcChain>
</file>

<file path=xl/comments1.xml><?xml version="1.0" encoding="utf-8"?>
<comments xmlns="http://schemas.openxmlformats.org/spreadsheetml/2006/main">
  <authors>
    <author>BalzacchiS</author>
  </authors>
  <commentList>
    <comment ref="AJ37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37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37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37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37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5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5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5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5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59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81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81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81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81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81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03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03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03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03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03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2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2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2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2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25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47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47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47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47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47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6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6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6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6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69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91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91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91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91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91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13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13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13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13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13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3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3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3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3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35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57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57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57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57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57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7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7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7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7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79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sharedStrings.xml><?xml version="1.0" encoding="utf-8"?>
<sst xmlns="http://schemas.openxmlformats.org/spreadsheetml/2006/main" count="466" uniqueCount="94">
  <si>
    <t>Année:</t>
  </si>
  <si>
    <t>Couleur</t>
  </si>
  <si>
    <t>Indiquer jours fériés:</t>
  </si>
  <si>
    <t>Totaux</t>
  </si>
  <si>
    <t>Belgique</t>
  </si>
  <si>
    <t>Jours fériés</t>
  </si>
  <si>
    <t>France</t>
  </si>
  <si>
    <t>jour</t>
  </si>
  <si>
    <t>mois</t>
  </si>
  <si>
    <t>Canada</t>
  </si>
  <si>
    <t>Suisse</t>
  </si>
  <si>
    <t>Autre</t>
  </si>
  <si>
    <t>Jour de l'An</t>
  </si>
  <si>
    <t>Jour de l'an</t>
  </si>
  <si>
    <t>Nouvel An</t>
  </si>
  <si>
    <t>Lundi de Pâques</t>
  </si>
  <si>
    <t>Vendredi Saint</t>
  </si>
  <si>
    <t>Fête du travail</t>
  </si>
  <si>
    <t>Jeudi de l'Ascension</t>
  </si>
  <si>
    <t>Fête de la Reine</t>
  </si>
  <si>
    <t>8 Mai 1945</t>
  </si>
  <si>
    <t>Lundi de Pentecôte</t>
  </si>
  <si>
    <t>Fête du Canada</t>
  </si>
  <si>
    <t>Fête Nationale</t>
  </si>
  <si>
    <t>Fête du Travail</t>
  </si>
  <si>
    <t>Lundi de Pantecôte</t>
  </si>
  <si>
    <t>Assomption</t>
  </si>
  <si>
    <t>Action de grâce</t>
  </si>
  <si>
    <t>La Toussaint</t>
  </si>
  <si>
    <t>Jour du Souvenir</t>
  </si>
  <si>
    <t>Armistice</t>
  </si>
  <si>
    <t>Noël</t>
  </si>
  <si>
    <t>Toussaint</t>
  </si>
  <si>
    <t>Saint-Étienne</t>
  </si>
  <si>
    <t xml:space="preserve">                                                                                                                                     </t>
  </si>
  <si>
    <t>Année d'utilisation:</t>
  </si>
  <si>
    <t>Jours fériés:</t>
  </si>
  <si>
    <t>Pays:</t>
  </si>
  <si>
    <t>Absences Drop-down</t>
  </si>
  <si>
    <t>Oui</t>
  </si>
  <si>
    <t>Ascension</t>
  </si>
  <si>
    <t>Y</t>
  </si>
  <si>
    <t>P</t>
  </si>
  <si>
    <t>SL</t>
  </si>
  <si>
    <t>SC</t>
  </si>
  <si>
    <t>V</t>
  </si>
  <si>
    <t>Idendification des étudiants</t>
  </si>
  <si>
    <t>Y#</t>
  </si>
  <si>
    <t>P#</t>
  </si>
  <si>
    <t>SL#</t>
  </si>
  <si>
    <t>SC#</t>
  </si>
  <si>
    <t>V#</t>
  </si>
  <si>
    <t>Mois</t>
  </si>
  <si>
    <t>Symbole</t>
  </si>
  <si>
    <t>Nbre jours</t>
  </si>
  <si>
    <t>Planning pour :</t>
  </si>
  <si>
    <t>Lieux</t>
  </si>
  <si>
    <t>Yens</t>
  </si>
  <si>
    <t>Pully</t>
  </si>
  <si>
    <t>Saint Léonard</t>
  </si>
  <si>
    <t>Saint Cergue</t>
  </si>
  <si>
    <t>Vercorin</t>
  </si>
  <si>
    <t>Symbole # : le référent sur le lieux</t>
  </si>
  <si>
    <t>Nom, Prénom</t>
  </si>
  <si>
    <t>Alexandre A.</t>
  </si>
  <si>
    <t>Bernard B.</t>
  </si>
  <si>
    <t>Cédric C.</t>
  </si>
  <si>
    <t>David D.</t>
  </si>
  <si>
    <t>Etienne E.</t>
  </si>
  <si>
    <t>Fabrice F.</t>
  </si>
  <si>
    <t>Grégoire G.</t>
  </si>
  <si>
    <t>Hervé H.</t>
  </si>
  <si>
    <t>Isidor I.</t>
  </si>
  <si>
    <t>Joël J.</t>
  </si>
  <si>
    <t>Karim K.</t>
  </si>
  <si>
    <t>Laurent L.</t>
  </si>
  <si>
    <t>Maurice M.</t>
  </si>
  <si>
    <t>Norbert N.</t>
  </si>
  <si>
    <t>Olivier O.</t>
  </si>
  <si>
    <t>Observateur Yens</t>
  </si>
  <si>
    <t>Observateur Pully</t>
  </si>
  <si>
    <t>Observateur Saint-Léonard</t>
  </si>
  <si>
    <t>Planning de Stage</t>
  </si>
  <si>
    <t>Y+</t>
  </si>
  <si>
    <t>P&gt;</t>
  </si>
  <si>
    <t>SC⅖</t>
  </si>
  <si>
    <t>SC⅖≤</t>
  </si>
  <si>
    <t>f</t>
  </si>
  <si>
    <t>asdf</t>
  </si>
  <si>
    <t>fsd</t>
  </si>
  <si>
    <t>P+</t>
  </si>
  <si>
    <t>SL+</t>
  </si>
  <si>
    <t>SC+</t>
  </si>
  <si>
    <t>V+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</si>
</sst>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0#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slantDashDot">
        <color indexed="64"/>
      </bottom>
      <diagonal/>
    </border>
    <border>
      <left style="medium">
        <color indexed="64"/>
      </left>
      <right style="medium">
        <color indexed="64"/>
      </right>
      <top style="slantDashDot">
        <color indexed="64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indexed="64"/>
      </top>
      <bottom style="medium">
        <color rgb="FF00B05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2" borderId="3" xfId="0" applyFont="1" applyFill="1" applyBorder="1"/>
    <xf numFmtId="0" fontId="0" fillId="2" borderId="4" xfId="0" applyFill="1" applyBorder="1"/>
    <xf numFmtId="0" fontId="3" fillId="2" borderId="8" xfId="0" applyFont="1" applyFill="1" applyBorder="1"/>
    <xf numFmtId="0" fontId="0" fillId="2" borderId="9" xfId="0" applyFill="1" applyBorder="1"/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7" borderId="5" xfId="0" applyFill="1" applyBorder="1"/>
    <xf numFmtId="0" fontId="0" fillId="0" borderId="5" xfId="0" applyFill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6" xfId="0" applyBorder="1"/>
    <xf numFmtId="0" fontId="0" fillId="0" borderId="15" xfId="0" applyBorder="1"/>
    <xf numFmtId="0" fontId="0" fillId="0" borderId="19" xfId="0" applyBorder="1"/>
    <xf numFmtId="0" fontId="0" fillId="7" borderId="24" xfId="0" applyFill="1" applyBorder="1"/>
    <xf numFmtId="0" fontId="0" fillId="0" borderId="25" xfId="0" applyBorder="1"/>
    <xf numFmtId="0" fontId="0" fillId="0" borderId="26" xfId="0" applyBorder="1"/>
    <xf numFmtId="0" fontId="0" fillId="0" borderId="2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left"/>
    </xf>
    <xf numFmtId="0" fontId="0" fillId="0" borderId="0" xfId="0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164" fontId="1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center"/>
      <protection locked="0"/>
    </xf>
    <xf numFmtId="164" fontId="1" fillId="10" borderId="1" xfId="0" applyNumberFormat="1" applyFont="1" applyFill="1" applyBorder="1" applyAlignment="1" applyProtection="1">
      <alignment horizontal="center" vertical="center"/>
      <protection hidden="1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Fill="1" applyBorder="1"/>
    <xf numFmtId="0" fontId="8" fillId="0" borderId="2" xfId="0" quotePrefix="1" applyFont="1" applyFill="1" applyBorder="1" applyAlignment="1">
      <alignment horizontal="left" vertical="center"/>
    </xf>
    <xf numFmtId="0" fontId="8" fillId="0" borderId="3" xfId="0" quotePrefix="1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0" fillId="0" borderId="6" xfId="0" applyFill="1" applyBorder="1"/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/>
    </xf>
    <xf numFmtId="0" fontId="3" fillId="2" borderId="3" xfId="0" applyFont="1" applyFill="1" applyBorder="1" applyAlignment="1">
      <alignment horizontal="left" vertical="center"/>
    </xf>
    <xf numFmtId="0" fontId="3" fillId="2" borderId="8" xfId="0" quotePrefix="1" applyFont="1" applyFill="1" applyBorder="1" applyAlignment="1">
      <alignment horizontal="left" vertical="center"/>
    </xf>
    <xf numFmtId="0" fontId="0" fillId="0" borderId="18" xfId="0" applyFill="1" applyBorder="1"/>
    <xf numFmtId="0" fontId="0" fillId="0" borderId="0" xfId="0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5" borderId="20" xfId="0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5" borderId="19" xfId="0" applyFill="1" applyBorder="1" applyAlignment="1" applyProtection="1">
      <alignment horizontal="left" vertical="center" indent="1"/>
      <protection locked="0"/>
    </xf>
    <xf numFmtId="0" fontId="0" fillId="5" borderId="12" xfId="0" applyFill="1" applyBorder="1" applyAlignment="1" applyProtection="1">
      <alignment horizontal="left" vertical="center" indent="1"/>
      <protection locked="0"/>
    </xf>
    <xf numFmtId="0" fontId="0" fillId="0" borderId="5" xfId="0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>
      <alignment horizontal="left" vertical="center"/>
    </xf>
    <xf numFmtId="0" fontId="1" fillId="11" borderId="1" xfId="0" applyFont="1" applyFill="1" applyBorder="1" applyAlignment="1" applyProtection="1">
      <alignment horizontal="left" vertical="center"/>
      <protection locked="0"/>
    </xf>
    <xf numFmtId="0" fontId="1" fillId="7" borderId="1" xfId="0" applyFont="1" applyFill="1" applyBorder="1" applyAlignment="1" applyProtection="1">
      <alignment horizontal="left" vertical="center"/>
      <protection locked="0"/>
    </xf>
    <xf numFmtId="0" fontId="0" fillId="0" borderId="27" xfId="0" applyBorder="1" applyAlignment="1" applyProtection="1">
      <alignment horizontal="left" vertical="center"/>
      <protection locked="0"/>
    </xf>
    <xf numFmtId="0" fontId="0" fillId="6" borderId="27" xfId="0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0" fillId="9" borderId="27" xfId="0" applyFill="1" applyBorder="1" applyAlignment="1" applyProtection="1">
      <alignment horizontal="center" vertical="center"/>
      <protection locked="0"/>
    </xf>
    <xf numFmtId="0" fontId="0" fillId="10" borderId="27" xfId="0" applyFill="1" applyBorder="1" applyAlignment="1" applyProtection="1">
      <alignment horizontal="center" vertical="center"/>
      <protection locked="0"/>
    </xf>
    <xf numFmtId="0" fontId="1" fillId="12" borderId="28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3" borderId="29" xfId="0" applyFont="1" applyFill="1" applyBorder="1" applyAlignment="1" applyProtection="1">
      <alignment horizontal="center" vertical="center"/>
      <protection hidden="1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5" fontId="0" fillId="6" borderId="28" xfId="0" applyNumberFormat="1" applyFill="1" applyBorder="1" applyAlignment="1" applyProtection="1">
      <alignment horizontal="center" vertical="center"/>
      <protection locked="0"/>
    </xf>
    <xf numFmtId="165" fontId="0" fillId="0" borderId="28" xfId="0" applyNumberFormat="1" applyFill="1" applyBorder="1" applyAlignment="1" applyProtection="1">
      <alignment horizontal="center" vertical="center"/>
      <protection locked="0"/>
    </xf>
    <xf numFmtId="165" fontId="0" fillId="9" borderId="28" xfId="0" applyNumberFormat="1" applyFill="1" applyBorder="1" applyAlignment="1" applyProtection="1">
      <alignment horizontal="center" vertical="center"/>
      <protection locked="0"/>
    </xf>
    <xf numFmtId="165" fontId="0" fillId="10" borderId="28" xfId="0" applyNumberFormat="1" applyFill="1" applyBorder="1" applyAlignment="1" applyProtection="1">
      <alignment horizontal="center" vertical="center"/>
      <protection locked="0"/>
    </xf>
    <xf numFmtId="165" fontId="0" fillId="6" borderId="1" xfId="0" applyNumberFormat="1" applyFill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165" fontId="0" fillId="9" borderId="1" xfId="0" applyNumberFormat="1" applyFill="1" applyBorder="1" applyAlignment="1" applyProtection="1">
      <alignment horizontal="center" vertical="center"/>
      <protection locked="0"/>
    </xf>
    <xf numFmtId="165" fontId="0" fillId="10" borderId="1" xfId="0" applyNumberFormat="1" applyFill="1" applyBorder="1" applyAlignment="1" applyProtection="1">
      <alignment horizontal="center" vertical="center"/>
      <protection locked="0"/>
    </xf>
    <xf numFmtId="0" fontId="0" fillId="0" borderId="4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/>
    <xf numFmtId="0" fontId="16" fillId="0" borderId="21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3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5" borderId="10" xfId="0" applyFill="1" applyBorder="1" applyAlignment="1" applyProtection="1">
      <alignment vertical="center"/>
      <protection locked="0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2" borderId="42" xfId="0" applyFont="1" applyFill="1" applyBorder="1" applyAlignment="1"/>
    <xf numFmtId="0" fontId="3" fillId="2" borderId="43" xfId="0" applyFont="1" applyFill="1" applyBorder="1" applyAlignment="1"/>
    <xf numFmtId="0" fontId="3" fillId="2" borderId="46" xfId="0" applyFont="1" applyFill="1" applyBorder="1" applyAlignment="1"/>
    <xf numFmtId="0" fontId="3" fillId="2" borderId="47" xfId="0" applyFont="1" applyFill="1" applyBorder="1" applyAlignmen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5" xfId="0" applyFill="1" applyBorder="1" applyAlignment="1" applyProtection="1">
      <alignment horizontal="left" vertical="center" indent="1"/>
      <protection locked="0"/>
    </xf>
    <xf numFmtId="0" fontId="0" fillId="5" borderId="0" xfId="0" applyFill="1" applyBorder="1" applyAlignment="1" applyProtection="1">
      <alignment horizontal="left" vertical="center" indent="1"/>
      <protection locked="0"/>
    </xf>
    <xf numFmtId="14" fontId="0" fillId="5" borderId="0" xfId="0" applyNumberForma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1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0" fontId="11" fillId="0" borderId="0" xfId="0" applyFont="1" applyAlignment="1"/>
    <xf numFmtId="0" fontId="0" fillId="0" borderId="0" xfId="0" applyAlignment="1"/>
    <xf numFmtId="0" fontId="0" fillId="0" borderId="32" xfId="0" applyBorder="1" applyAlignment="1" applyProtection="1">
      <alignment horizontal="center" vertical="center"/>
      <protection locked="0"/>
    </xf>
    <xf numFmtId="0" fontId="0" fillId="3" borderId="32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34" xfId="0" applyFont="1" applyBorder="1" applyAlignment="1"/>
    <xf numFmtId="0" fontId="0" fillId="0" borderId="27" xfId="0" applyFont="1" applyBorder="1" applyAlignment="1"/>
    <xf numFmtId="0" fontId="0" fillId="6" borderId="1" xfId="0" applyFill="1" applyBorder="1" applyAlignment="1" applyProtection="1">
      <alignment horizontal="center"/>
      <protection locked="0"/>
    </xf>
    <xf numFmtId="0" fontId="0" fillId="0" borderId="1" xfId="0" applyBorder="1" applyAlignment="1"/>
    <xf numFmtId="0" fontId="0" fillId="0" borderId="33" xfId="0" applyBorder="1" applyAlignment="1"/>
    <xf numFmtId="0" fontId="0" fillId="0" borderId="27" xfId="0" applyBorder="1" applyAlignment="1"/>
    <xf numFmtId="0" fontId="0" fillId="0" borderId="35" xfId="0" applyBorder="1" applyAlignment="1"/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14" borderId="1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14" fontId="0" fillId="5" borderId="16" xfId="0" applyNumberFormat="1" applyFill="1" applyBorder="1" applyAlignment="1" applyProtection="1">
      <alignment horizontal="left" vertical="center" indent="1"/>
      <protection locked="0"/>
    </xf>
    <xf numFmtId="0" fontId="0" fillId="5" borderId="14" xfId="0" applyFill="1" applyBorder="1" applyAlignment="1" applyProtection="1">
      <alignment horizontal="left" vertical="center" indent="1"/>
      <protection locked="0"/>
    </xf>
    <xf numFmtId="0" fontId="0" fillId="0" borderId="0" xfId="0" applyBorder="1" applyAlignment="1"/>
    <xf numFmtId="0" fontId="1" fillId="0" borderId="0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12" borderId="28" xfId="0" applyFill="1" applyBorder="1" applyAlignment="1" applyProtection="1">
      <alignment horizontal="center"/>
      <protection locked="0"/>
    </xf>
    <xf numFmtId="0" fontId="0" fillId="12" borderId="31" xfId="0" applyFill="1" applyBorder="1" applyAlignment="1" applyProtection="1">
      <alignment horizontal="center"/>
      <protection locked="0"/>
    </xf>
    <xf numFmtId="0" fontId="0" fillId="11" borderId="1" xfId="0" applyFill="1" applyBorder="1" applyAlignment="1" applyProtection="1">
      <alignment horizontal="center"/>
      <protection locked="0"/>
    </xf>
    <xf numFmtId="0" fontId="0" fillId="11" borderId="33" xfId="0" applyFill="1" applyBorder="1" applyAlignment="1" applyProtection="1">
      <alignment horizontal="center"/>
      <protection locked="0"/>
    </xf>
    <xf numFmtId="0" fontId="11" fillId="7" borderId="1" xfId="0" applyFont="1" applyFill="1" applyBorder="1" applyAlignment="1" applyProtection="1">
      <alignment horizontal="center"/>
      <protection locked="0"/>
    </xf>
    <xf numFmtId="0" fontId="0" fillId="13" borderId="1" xfId="0" applyFill="1" applyBorder="1" applyAlignment="1" applyProtection="1">
      <alignment horizontal="center"/>
      <protection locked="0"/>
    </xf>
    <xf numFmtId="14" fontId="0" fillId="5" borderId="14" xfId="0" applyNumberFormat="1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9" fillId="0" borderId="3" xfId="0" quotePrefix="1" applyFont="1" applyFill="1" applyBorder="1" applyAlignment="1">
      <alignment horizontal="center" vertical="center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13" xfId="0" applyFont="1" applyFill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" fillId="15" borderId="51" xfId="0" applyFont="1" applyFill="1" applyBorder="1" applyAlignment="1">
      <alignment horizontal="center" vertical="center"/>
    </xf>
    <xf numFmtId="0" fontId="0" fillId="15" borderId="52" xfId="0" applyFill="1" applyBorder="1" applyAlignment="1">
      <alignment horizontal="center" vertical="center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15" borderId="5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/>
      <protection locked="0"/>
    </xf>
    <xf numFmtId="0" fontId="0" fillId="15" borderId="53" xfId="0" applyFill="1" applyBorder="1" applyAlignment="1">
      <alignment horizontal="center" vertical="center"/>
    </xf>
    <xf numFmtId="0" fontId="0" fillId="12" borderId="26" xfId="0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11" borderId="1" xfId="0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15" fillId="15" borderId="21" xfId="0" applyFont="1" applyFill="1" applyBorder="1" applyAlignment="1">
      <alignment horizontal="center" vertical="center"/>
    </xf>
    <xf numFmtId="0" fontId="15" fillId="15" borderId="22" xfId="0" applyFont="1" applyFill="1" applyBorder="1" applyAlignment="1">
      <alignment horizontal="center" vertical="center"/>
    </xf>
    <xf numFmtId="0" fontId="15" fillId="15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0" fillId="0" borderId="35" xfId="0" applyBorder="1" applyAlignment="1">
      <alignment horizontal="center" vertical="center"/>
    </xf>
    <xf numFmtId="0" fontId="0" fillId="0" borderId="22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/>
    <xf numFmtId="0" fontId="0" fillId="0" borderId="11" xfId="0" applyBorder="1" applyAlignment="1"/>
  </cellXfs>
  <cellStyles count="1">
    <cellStyle name="Normal" xfId="0" builtinId="0"/>
  </cellStyles>
  <dxfs count="24"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33CC"/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104776</xdr:colOff>
      <xdr:row>1</xdr:row>
      <xdr:rowOff>104775</xdr:rowOff>
    </xdr:from>
    <xdr:to>
      <xdr:col>32</xdr:col>
      <xdr:colOff>142876</xdr:colOff>
      <xdr:row>2</xdr:row>
      <xdr:rowOff>123825</xdr:rowOff>
    </xdr:to>
    <xdr:sp macro="[0]!LancerAdministration" textlink="">
      <xdr:nvSpPr>
        <xdr:cNvPr id="4" name="BoutonAdmi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8201026" y="180975"/>
          <a:ext cx="1638300" cy="266700"/>
        </a:xfrm>
        <a:prstGeom prst="snip1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Cacher l'administration</a:t>
          </a:r>
        </a:p>
      </xdr:txBody>
    </xdr:sp>
    <xdr:clientData/>
  </xdr:twoCellAnchor>
  <xdr:twoCellAnchor>
    <xdr:from>
      <xdr:col>2</xdr:col>
      <xdr:colOff>843643</xdr:colOff>
      <xdr:row>33</xdr:row>
      <xdr:rowOff>55790</xdr:rowOff>
    </xdr:from>
    <xdr:to>
      <xdr:col>6</xdr:col>
      <xdr:colOff>176894</xdr:colOff>
      <xdr:row>33</xdr:row>
      <xdr:rowOff>391887</xdr:rowOff>
    </xdr:to>
    <xdr:sp macro="[0]!LancerPreparationDuPlanning" textlink="">
      <xdr:nvSpPr>
        <xdr:cNvPr id="7" name="BoutonAdmin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1183822" y="5784397"/>
          <a:ext cx="281667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Préparer le planning</a:t>
          </a:r>
        </a:p>
      </xdr:txBody>
    </xdr:sp>
    <xdr:clientData/>
  </xdr:twoCellAnchor>
  <xdr:twoCellAnchor>
    <xdr:from>
      <xdr:col>30</xdr:col>
      <xdr:colOff>114452</xdr:colOff>
      <xdr:row>33</xdr:row>
      <xdr:rowOff>69397</xdr:rowOff>
    </xdr:from>
    <xdr:to>
      <xdr:col>37</xdr:col>
      <xdr:colOff>168426</xdr:colOff>
      <xdr:row>33</xdr:row>
      <xdr:rowOff>405494</xdr:rowOff>
    </xdr:to>
    <xdr:sp macro="[0]!LancerAjoutContenuDuPlanning" textlink="">
      <xdr:nvSpPr>
        <xdr:cNvPr id="12" name="BoutonAdmin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0632773" y="5974897"/>
          <a:ext cx="217668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rtlCol="0" anchor="t"/>
        <a:lstStyle/>
        <a:p>
          <a:pPr algn="ctr"/>
          <a:r>
            <a:rPr lang="fr-BE" sz="1100" b="1"/>
            <a:t>Personnaliser le planning</a:t>
          </a:r>
        </a:p>
      </xdr:txBody>
    </xdr:sp>
    <xdr:clientData/>
  </xdr:twoCellAnchor>
  <xdr:twoCellAnchor>
    <xdr:from>
      <xdr:col>10</xdr:col>
      <xdr:colOff>97972</xdr:colOff>
      <xdr:row>33</xdr:row>
      <xdr:rowOff>78922</xdr:rowOff>
    </xdr:from>
    <xdr:to>
      <xdr:col>17</xdr:col>
      <xdr:colOff>247651</xdr:colOff>
      <xdr:row>33</xdr:row>
      <xdr:rowOff>415019</xdr:rowOff>
    </xdr:to>
    <xdr:sp macro="[0]!onglet" textlink="">
      <xdr:nvSpPr>
        <xdr:cNvPr id="5" name="BoutonAdmin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5595258" y="5695951"/>
          <a:ext cx="289287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Générer onglet &amp; planning des étudiants</a:t>
          </a:r>
        </a:p>
      </xdr:txBody>
    </xdr:sp>
    <xdr:clientData/>
  </xdr:twoCellAnchor>
  <xdr:twoCellAnchor>
    <xdr:from>
      <xdr:col>18</xdr:col>
      <xdr:colOff>138794</xdr:colOff>
      <xdr:row>33</xdr:row>
      <xdr:rowOff>58511</xdr:rowOff>
    </xdr:from>
    <xdr:to>
      <xdr:col>25</xdr:col>
      <xdr:colOff>310245</xdr:colOff>
      <xdr:row>33</xdr:row>
      <xdr:rowOff>394608</xdr:rowOff>
    </xdr:to>
    <xdr:sp macro="[0]!suppressionOnglets" textlink="">
      <xdr:nvSpPr>
        <xdr:cNvPr id="6" name="BoutonAdmin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8771165" y="5675540"/>
          <a:ext cx="2914651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Supprimer les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B1:AZ299"/>
  <sheetViews>
    <sheetView showGridLines="0" tabSelected="1" zoomScale="70" zoomScaleNormal="70" workbookViewId="0">
      <pane ySplit="34" topLeftCell="A44" activePane="bottomLeft" state="frozen"/>
      <selection activeCell="J1" sqref="J1"/>
      <selection pane="bottomLeft" activeCell="X24" sqref="X24"/>
    </sheetView>
  </sheetViews>
  <sheetFormatPr baseColWidth="10" defaultColWidth="9.109375" defaultRowHeight="14.4" x14ac:dyDescent="0.3"/>
  <cols>
    <col min="1" max="1" width="2.44140625" customWidth="1"/>
    <col min="2" max="2" width="2.6640625" customWidth="1"/>
    <col min="3" max="3" width="35.109375" customWidth="1"/>
    <col min="4" max="34" width="5.6640625" customWidth="1"/>
    <col min="35" max="35" width="2.33203125" customWidth="1"/>
    <col min="36" max="37" width="5" customWidth="1"/>
    <col min="38" max="38" width="4.88671875" bestFit="1" customWidth="1"/>
    <col min="39" max="39" width="5.44140625" customWidth="1"/>
    <col min="40" max="40" width="5" customWidth="1"/>
    <col min="41" max="41" width="5" style="15" customWidth="1"/>
    <col min="42" max="42" width="6.88671875" style="15" bestFit="1" customWidth="1"/>
    <col min="43" max="43" width="2.88671875" customWidth="1"/>
    <col min="44" max="44" width="1.88671875" customWidth="1"/>
    <col min="46" max="46" width="13" customWidth="1"/>
  </cols>
  <sheetData>
    <row r="1" spans="2:43" ht="3" customHeight="1" thickBot="1" x14ac:dyDescent="0.3"/>
    <row r="2" spans="2:43" ht="20.100000000000001" customHeight="1" x14ac:dyDescent="0.3">
      <c r="B2" s="174"/>
      <c r="C2" s="175"/>
      <c r="D2" s="175"/>
      <c r="E2" s="175"/>
      <c r="F2" s="175"/>
      <c r="G2" s="175"/>
      <c r="H2" s="175"/>
      <c r="I2" s="175"/>
      <c r="J2" s="175"/>
      <c r="K2" s="175"/>
      <c r="L2" s="176"/>
      <c r="M2" s="184" t="s">
        <v>82</v>
      </c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74"/>
      <c r="Y2" s="74"/>
      <c r="Z2" s="74"/>
      <c r="AA2" s="74"/>
      <c r="AB2" s="74"/>
      <c r="AC2" s="74"/>
      <c r="AD2" s="74"/>
      <c r="AE2" s="74"/>
      <c r="AF2" s="74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1"/>
    </row>
    <row r="3" spans="2:43" ht="20.100000000000001" customHeight="1" thickBot="1" x14ac:dyDescent="0.35">
      <c r="B3" s="177"/>
      <c r="C3" s="178"/>
      <c r="D3" s="178"/>
      <c r="E3" s="178"/>
      <c r="F3" s="178"/>
      <c r="G3" s="178"/>
      <c r="H3" s="178"/>
      <c r="I3" s="178"/>
      <c r="J3" s="178"/>
      <c r="K3" s="178"/>
      <c r="L3" s="179"/>
      <c r="M3" s="186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75"/>
      <c r="Y3" s="75"/>
      <c r="Z3" s="75"/>
      <c r="AA3" s="75"/>
      <c r="AB3" s="75"/>
      <c r="AC3" s="75"/>
      <c r="AD3" s="75"/>
      <c r="AE3" s="75"/>
      <c r="AF3" s="75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3"/>
    </row>
    <row r="4" spans="2:43" s="56" customFormat="1" ht="25.5" customHeight="1" x14ac:dyDescent="0.25">
      <c r="B4" s="192"/>
      <c r="C4" s="193"/>
      <c r="D4" s="193"/>
      <c r="E4" s="193"/>
      <c r="F4" s="193"/>
      <c r="G4" s="193"/>
      <c r="H4" s="193"/>
      <c r="I4" s="193"/>
      <c r="J4" s="194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4"/>
      <c r="AA4" s="66"/>
      <c r="AB4" s="67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68"/>
      <c r="AO4" s="68"/>
      <c r="AP4" s="68"/>
      <c r="AQ4" s="69"/>
    </row>
    <row r="5" spans="2:43" ht="3.75" customHeight="1" x14ac:dyDescent="0.25">
      <c r="B5" s="25"/>
      <c r="C5" s="16"/>
      <c r="D5" s="16"/>
      <c r="E5" s="16"/>
      <c r="F5" s="16"/>
      <c r="G5" s="16"/>
      <c r="H5" s="16"/>
      <c r="I5" s="16"/>
      <c r="J5" s="6"/>
      <c r="K5" s="25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6"/>
      <c r="AA5" s="36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70"/>
    </row>
    <row r="6" spans="2:43" ht="19.5" customHeight="1" x14ac:dyDescent="0.3">
      <c r="B6" s="25"/>
      <c r="C6" s="53" t="s">
        <v>0</v>
      </c>
      <c r="D6" s="181">
        <v>2020</v>
      </c>
      <c r="E6" s="182"/>
      <c r="F6" s="182"/>
      <c r="G6" s="183"/>
      <c r="H6" s="16"/>
      <c r="I6" s="16"/>
      <c r="J6" s="6"/>
      <c r="K6" s="25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6"/>
      <c r="AA6" s="36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70"/>
    </row>
    <row r="7" spans="2:43" ht="4.5" customHeight="1" x14ac:dyDescent="0.25">
      <c r="B7" s="25"/>
      <c r="C7" s="54"/>
      <c r="D7" s="54"/>
      <c r="E7" s="54"/>
      <c r="F7" s="54"/>
      <c r="G7" s="54"/>
      <c r="H7" s="16"/>
      <c r="I7" s="16"/>
      <c r="J7" s="6"/>
      <c r="K7" s="2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6"/>
      <c r="AA7" s="36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70"/>
    </row>
    <row r="8" spans="2:43" ht="19.5" customHeight="1" x14ac:dyDescent="0.3">
      <c r="B8" s="25"/>
      <c r="C8" s="53" t="s">
        <v>2</v>
      </c>
      <c r="D8" s="188" t="s">
        <v>39</v>
      </c>
      <c r="E8" s="189"/>
      <c r="F8" s="189"/>
      <c r="G8" s="190"/>
      <c r="H8" s="16"/>
      <c r="I8" s="16"/>
      <c r="J8" s="6"/>
      <c r="K8" s="25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6"/>
      <c r="AA8" s="36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70"/>
    </row>
    <row r="9" spans="2:43" s="15" customFormat="1" ht="4.5" customHeight="1" x14ac:dyDescent="0.25">
      <c r="B9" s="25"/>
      <c r="C9" s="54"/>
      <c r="D9" s="195"/>
      <c r="E9" s="195"/>
      <c r="F9" s="195"/>
      <c r="G9" s="195"/>
      <c r="H9" s="16"/>
      <c r="I9" s="16"/>
      <c r="J9" s="6"/>
      <c r="K9" s="25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6"/>
      <c r="AA9" s="36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70"/>
    </row>
    <row r="10" spans="2:43" ht="19.5" customHeight="1" x14ac:dyDescent="0.3">
      <c r="B10" s="25"/>
      <c r="C10" s="53" t="str">
        <f>IF(JoursFeriesOuiNon="Oui","Pays:","")</f>
        <v>Pays:</v>
      </c>
      <c r="D10" s="188" t="s">
        <v>10</v>
      </c>
      <c r="E10" s="189"/>
      <c r="F10" s="189"/>
      <c r="G10" s="190"/>
      <c r="H10" s="16"/>
      <c r="I10" s="52"/>
      <c r="J10" s="55"/>
      <c r="K10" s="25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6"/>
      <c r="AA10" s="36"/>
      <c r="AB10" s="65"/>
      <c r="AC10" s="163" t="s">
        <v>46</v>
      </c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65"/>
      <c r="AO10" s="65"/>
      <c r="AP10" s="65"/>
      <c r="AQ10" s="70"/>
    </row>
    <row r="11" spans="2:43" ht="5.25" customHeight="1" x14ac:dyDescent="0.25">
      <c r="B11" s="25"/>
      <c r="C11" s="16"/>
      <c r="D11" s="16"/>
      <c r="E11" s="16"/>
      <c r="F11" s="16"/>
      <c r="G11" s="16"/>
      <c r="H11" s="16"/>
      <c r="I11" s="16"/>
      <c r="J11" s="6"/>
      <c r="K11" s="25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6"/>
      <c r="AA11" s="36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70"/>
    </row>
    <row r="12" spans="2:43" ht="2.25" customHeight="1" x14ac:dyDescent="0.25">
      <c r="B12" s="25"/>
      <c r="C12" s="16"/>
      <c r="D12" s="16"/>
      <c r="E12" s="16"/>
      <c r="F12" s="16"/>
      <c r="G12" s="16"/>
      <c r="H12" s="16"/>
      <c r="I12" s="16"/>
      <c r="J12" s="6"/>
      <c r="K12" s="2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6"/>
      <c r="AA12" s="36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70"/>
    </row>
    <row r="13" spans="2:43" x14ac:dyDescent="0.3">
      <c r="B13" s="25"/>
      <c r="C13" s="191" t="str">
        <f>IF(AND(JoursFeriesOuiNon="Oui",JoursFeriesPays&lt;&gt;"")=TRUE,"Jours fériés en " &amp; Annee &amp; " (" &amp; JoursFeriesPays &amp; ")","")</f>
        <v>Jours fériés en 2020 (Suisse)</v>
      </c>
      <c r="D13" s="191"/>
      <c r="E13" s="191"/>
      <c r="F13" s="191"/>
      <c r="G13" s="191"/>
      <c r="H13" s="191"/>
      <c r="I13" s="191"/>
      <c r="J13" s="6"/>
      <c r="K13" s="25"/>
      <c r="L13" s="16"/>
      <c r="M13" s="191"/>
      <c r="N13" s="191"/>
      <c r="O13" s="191"/>
      <c r="P13" s="191"/>
      <c r="Q13" s="191"/>
      <c r="R13" s="191"/>
      <c r="S13" s="191"/>
      <c r="T13" s="191"/>
      <c r="U13" s="191"/>
      <c r="V13" s="191"/>
      <c r="W13" s="191"/>
      <c r="X13" s="16"/>
      <c r="Y13" s="16"/>
      <c r="Z13" s="6"/>
      <c r="AA13" s="36"/>
      <c r="AB13" s="65"/>
      <c r="AC13" s="129" t="s">
        <v>63</v>
      </c>
      <c r="AD13" s="130"/>
      <c r="AE13" s="130"/>
      <c r="AF13" s="130"/>
      <c r="AG13" s="130"/>
      <c r="AH13" s="130"/>
      <c r="AI13" s="130"/>
      <c r="AJ13" s="130"/>
      <c r="AK13" s="130"/>
      <c r="AL13" s="196" t="s">
        <v>54</v>
      </c>
      <c r="AM13" s="197"/>
      <c r="AN13" s="65"/>
      <c r="AO13" s="65"/>
      <c r="AP13" s="65"/>
      <c r="AQ13" s="70"/>
    </row>
    <row r="14" spans="2:43" ht="3" customHeight="1" x14ac:dyDescent="0.3">
      <c r="B14" s="25"/>
      <c r="C14" s="16"/>
      <c r="D14" s="16"/>
      <c r="E14" s="16"/>
      <c r="F14" s="16"/>
      <c r="G14" s="16"/>
      <c r="H14" s="16"/>
      <c r="I14" s="16"/>
      <c r="J14" s="6"/>
      <c r="K14" s="25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6"/>
      <c r="AA14" s="36"/>
      <c r="AB14" s="65"/>
      <c r="AC14" s="131"/>
      <c r="AD14" s="132"/>
      <c r="AE14" s="132"/>
      <c r="AF14" s="132"/>
      <c r="AG14" s="132"/>
      <c r="AH14" s="132"/>
      <c r="AI14" s="132"/>
      <c r="AJ14" s="132"/>
      <c r="AK14" s="132"/>
      <c r="AL14" s="198"/>
      <c r="AM14" s="199"/>
      <c r="AN14" s="65"/>
      <c r="AO14" s="65"/>
      <c r="AP14" s="65"/>
      <c r="AQ14" s="70"/>
    </row>
    <row r="15" spans="2:43" ht="15" x14ac:dyDescent="0.25">
      <c r="B15" s="25"/>
      <c r="C15" s="160" t="s">
        <v>14</v>
      </c>
      <c r="D15" s="161"/>
      <c r="E15" s="161"/>
      <c r="F15" s="171">
        <v>43831</v>
      </c>
      <c r="G15" s="172"/>
      <c r="H15" s="172"/>
      <c r="I15" s="173"/>
      <c r="J15" s="6"/>
      <c r="K15" s="25"/>
      <c r="L15" s="16"/>
      <c r="M15" s="163" t="s">
        <v>56</v>
      </c>
      <c r="N15" s="163"/>
      <c r="O15" s="163"/>
      <c r="P15" s="163"/>
      <c r="Q15" s="163"/>
      <c r="R15" s="163" t="s">
        <v>53</v>
      </c>
      <c r="S15" s="163"/>
      <c r="T15" s="163"/>
      <c r="U15" s="163" t="s">
        <v>1</v>
      </c>
      <c r="V15" s="163"/>
      <c r="W15" s="163"/>
      <c r="X15" s="16"/>
      <c r="Y15" s="16"/>
      <c r="Z15" s="6"/>
      <c r="AA15" s="36"/>
      <c r="AB15" s="65"/>
      <c r="AC15" s="126" t="s">
        <v>64</v>
      </c>
      <c r="AD15" s="127"/>
      <c r="AE15" s="127"/>
      <c r="AF15" s="127"/>
      <c r="AG15" s="127"/>
      <c r="AH15" s="127"/>
      <c r="AI15" s="127"/>
      <c r="AJ15" s="127"/>
      <c r="AK15" s="128"/>
      <c r="AL15" s="133">
        <f t="shared" ref="AL15:AL29" si="0">SUM(AP38+AP60+AP82+AP104+AP126+AP148+AP170+AP192+AP214+AP236+AP258+AP280)</f>
        <v>11</v>
      </c>
      <c r="AM15" s="134"/>
      <c r="AN15" s="65"/>
      <c r="AO15" s="65"/>
      <c r="AP15" s="65"/>
      <c r="AQ15" s="70"/>
    </row>
    <row r="16" spans="2:43" ht="15.75" thickBot="1" x14ac:dyDescent="0.3">
      <c r="B16" s="25"/>
      <c r="C16" s="135" t="s">
        <v>16</v>
      </c>
      <c r="D16" s="136"/>
      <c r="E16" s="136"/>
      <c r="F16" s="137">
        <v>43931</v>
      </c>
      <c r="G16" s="138"/>
      <c r="H16" s="138"/>
      <c r="I16" s="139"/>
      <c r="J16" s="6"/>
      <c r="K16" s="25"/>
      <c r="L16" s="16"/>
      <c r="M16" s="16"/>
      <c r="N16" s="16"/>
      <c r="O16" s="16"/>
      <c r="P16" s="16"/>
      <c r="Q16" s="16"/>
      <c r="R16" s="162"/>
      <c r="S16" s="162"/>
      <c r="T16" s="162"/>
      <c r="U16" s="16"/>
      <c r="V16" s="16"/>
      <c r="W16" s="16"/>
      <c r="X16" s="16"/>
      <c r="Y16" s="16"/>
      <c r="Z16" s="6"/>
      <c r="AA16" s="36"/>
      <c r="AB16" s="65"/>
      <c r="AC16" s="126" t="s">
        <v>65</v>
      </c>
      <c r="AD16" s="127"/>
      <c r="AE16" s="127"/>
      <c r="AF16" s="127"/>
      <c r="AG16" s="127"/>
      <c r="AH16" s="127"/>
      <c r="AI16" s="127"/>
      <c r="AJ16" s="127"/>
      <c r="AK16" s="128"/>
      <c r="AL16" s="133">
        <f t="shared" si="0"/>
        <v>4</v>
      </c>
      <c r="AM16" s="134"/>
      <c r="AN16" s="65"/>
      <c r="AO16" s="65"/>
      <c r="AP16" s="65"/>
      <c r="AQ16" s="70"/>
    </row>
    <row r="17" spans="2:47" x14ac:dyDescent="0.3">
      <c r="B17" s="25"/>
      <c r="C17" s="135" t="s">
        <v>15</v>
      </c>
      <c r="D17" s="136"/>
      <c r="E17" s="136"/>
      <c r="F17" s="137">
        <v>43934</v>
      </c>
      <c r="G17" s="138"/>
      <c r="H17" s="138"/>
      <c r="I17" s="139"/>
      <c r="J17" s="6"/>
      <c r="K17" s="25"/>
      <c r="L17" s="16"/>
      <c r="M17" s="122" t="s">
        <v>57</v>
      </c>
      <c r="N17" s="123"/>
      <c r="O17" s="123"/>
      <c r="P17" s="123"/>
      <c r="Q17" s="123"/>
      <c r="R17" s="123" t="s">
        <v>41</v>
      </c>
      <c r="S17" s="164"/>
      <c r="T17" s="164"/>
      <c r="U17" s="165"/>
      <c r="V17" s="165"/>
      <c r="W17" s="166"/>
      <c r="X17" s="16"/>
      <c r="Y17" s="16"/>
      <c r="Z17" s="6"/>
      <c r="AA17" s="36"/>
      <c r="AB17" s="65"/>
      <c r="AC17" s="126" t="s">
        <v>66</v>
      </c>
      <c r="AD17" s="127"/>
      <c r="AE17" s="127"/>
      <c r="AF17" s="127"/>
      <c r="AG17" s="127"/>
      <c r="AH17" s="127"/>
      <c r="AI17" s="127"/>
      <c r="AJ17" s="127"/>
      <c r="AK17" s="128"/>
      <c r="AL17" s="133">
        <f t="shared" si="0"/>
        <v>4</v>
      </c>
      <c r="AM17" s="134"/>
      <c r="AN17" s="65"/>
      <c r="AO17" s="65"/>
      <c r="AP17" s="65"/>
      <c r="AQ17" s="70"/>
    </row>
    <row r="18" spans="2:47" x14ac:dyDescent="0.3">
      <c r="B18" s="25"/>
      <c r="C18" s="135" t="s">
        <v>24</v>
      </c>
      <c r="D18" s="136"/>
      <c r="E18" s="136"/>
      <c r="F18" s="137">
        <v>43952</v>
      </c>
      <c r="G18" s="138"/>
      <c r="H18" s="138"/>
      <c r="I18" s="139"/>
      <c r="J18" s="6"/>
      <c r="K18" s="25"/>
      <c r="L18" s="16"/>
      <c r="M18" s="124"/>
      <c r="N18" s="125"/>
      <c r="O18" s="125"/>
      <c r="P18" s="125"/>
      <c r="Q18" s="125"/>
      <c r="R18" s="121" t="s">
        <v>83</v>
      </c>
      <c r="S18" s="121"/>
      <c r="T18" s="121"/>
      <c r="U18" s="153"/>
      <c r="V18" s="153"/>
      <c r="W18" s="154"/>
      <c r="X18" s="16"/>
      <c r="Y18" s="16"/>
      <c r="Z18" s="6"/>
      <c r="AA18" s="36"/>
      <c r="AB18" s="65"/>
      <c r="AC18" s="126" t="s">
        <v>67</v>
      </c>
      <c r="AD18" s="127"/>
      <c r="AE18" s="127"/>
      <c r="AF18" s="127"/>
      <c r="AG18" s="127"/>
      <c r="AH18" s="127"/>
      <c r="AI18" s="127"/>
      <c r="AJ18" s="127"/>
      <c r="AK18" s="128"/>
      <c r="AL18" s="133">
        <f t="shared" si="0"/>
        <v>4</v>
      </c>
      <c r="AM18" s="134"/>
      <c r="AN18" s="65"/>
      <c r="AO18" s="65"/>
      <c r="AP18" s="65"/>
      <c r="AQ18" s="70"/>
    </row>
    <row r="19" spans="2:47" x14ac:dyDescent="0.3">
      <c r="B19" s="25"/>
      <c r="C19" s="135" t="s">
        <v>40</v>
      </c>
      <c r="D19" s="136"/>
      <c r="E19" s="136"/>
      <c r="F19" s="137">
        <v>43972</v>
      </c>
      <c r="G19" s="138"/>
      <c r="H19" s="138"/>
      <c r="I19" s="139"/>
      <c r="J19" s="6"/>
      <c r="K19" s="25"/>
      <c r="L19" s="16"/>
      <c r="M19" s="147" t="s">
        <v>58</v>
      </c>
      <c r="N19" s="140"/>
      <c r="O19" s="140"/>
      <c r="P19" s="140"/>
      <c r="Q19" s="140"/>
      <c r="R19" s="140" t="s">
        <v>42</v>
      </c>
      <c r="S19" s="121"/>
      <c r="T19" s="121"/>
      <c r="U19" s="167"/>
      <c r="V19" s="167"/>
      <c r="W19" s="168"/>
      <c r="X19" s="16"/>
      <c r="Y19" s="16"/>
      <c r="Z19" s="6"/>
      <c r="AA19" s="36"/>
      <c r="AB19" s="65"/>
      <c r="AC19" s="126" t="s">
        <v>68</v>
      </c>
      <c r="AD19" s="127"/>
      <c r="AE19" s="127"/>
      <c r="AF19" s="127"/>
      <c r="AG19" s="127"/>
      <c r="AH19" s="127"/>
      <c r="AI19" s="127"/>
      <c r="AJ19" s="127"/>
      <c r="AK19" s="128"/>
      <c r="AL19" s="133">
        <f t="shared" si="0"/>
        <v>4</v>
      </c>
      <c r="AM19" s="134"/>
      <c r="AN19" s="65"/>
      <c r="AO19" s="65"/>
      <c r="AP19" s="65"/>
      <c r="AQ19" s="70"/>
    </row>
    <row r="20" spans="2:47" x14ac:dyDescent="0.3">
      <c r="B20" s="25"/>
      <c r="C20" s="135" t="s">
        <v>21</v>
      </c>
      <c r="D20" s="136"/>
      <c r="E20" s="136"/>
      <c r="F20" s="137">
        <v>43983</v>
      </c>
      <c r="G20" s="138"/>
      <c r="H20" s="138"/>
      <c r="I20" s="139"/>
      <c r="J20" s="6"/>
      <c r="K20" s="25"/>
      <c r="L20" s="16"/>
      <c r="M20" s="124"/>
      <c r="N20" s="125"/>
      <c r="O20" s="125"/>
      <c r="P20" s="125"/>
      <c r="Q20" s="125"/>
      <c r="R20" s="121" t="s">
        <v>90</v>
      </c>
      <c r="S20" s="121"/>
      <c r="T20" s="121"/>
      <c r="U20" s="153"/>
      <c r="V20" s="153"/>
      <c r="W20" s="154"/>
      <c r="X20" s="16"/>
      <c r="Y20" s="16"/>
      <c r="Z20" s="6"/>
      <c r="AA20" s="36"/>
      <c r="AB20" s="65"/>
      <c r="AC20" s="126" t="s">
        <v>69</v>
      </c>
      <c r="AD20" s="127"/>
      <c r="AE20" s="127"/>
      <c r="AF20" s="127"/>
      <c r="AG20" s="127"/>
      <c r="AH20" s="127"/>
      <c r="AI20" s="127"/>
      <c r="AJ20" s="127"/>
      <c r="AK20" s="128"/>
      <c r="AL20" s="133">
        <f t="shared" si="0"/>
        <v>3</v>
      </c>
      <c r="AM20" s="134"/>
      <c r="AN20" s="65"/>
      <c r="AO20" s="65"/>
      <c r="AP20" s="65"/>
      <c r="AQ20" s="70"/>
    </row>
    <row r="21" spans="2:47" x14ac:dyDescent="0.3">
      <c r="B21" s="25"/>
      <c r="C21" s="135" t="s">
        <v>23</v>
      </c>
      <c r="D21" s="136"/>
      <c r="E21" s="136"/>
      <c r="F21" s="137">
        <v>44044</v>
      </c>
      <c r="G21" s="138"/>
      <c r="H21" s="138"/>
      <c r="I21" s="139"/>
      <c r="J21" s="6"/>
      <c r="K21" s="25"/>
      <c r="L21" s="16"/>
      <c r="M21" s="147" t="s">
        <v>59</v>
      </c>
      <c r="N21" s="125"/>
      <c r="O21" s="125"/>
      <c r="P21" s="125"/>
      <c r="Q21" s="125"/>
      <c r="R21" s="140" t="s">
        <v>43</v>
      </c>
      <c r="S21" s="121"/>
      <c r="T21" s="121"/>
      <c r="U21" s="169"/>
      <c r="V21" s="153"/>
      <c r="W21" s="154"/>
      <c r="X21" s="16"/>
      <c r="Y21" s="16"/>
      <c r="Z21" s="6"/>
      <c r="AA21" s="36"/>
      <c r="AB21" s="65"/>
      <c r="AC21" s="126" t="s">
        <v>70</v>
      </c>
      <c r="AD21" s="127"/>
      <c r="AE21" s="127"/>
      <c r="AF21" s="127"/>
      <c r="AG21" s="127"/>
      <c r="AH21" s="127"/>
      <c r="AI21" s="127"/>
      <c r="AJ21" s="127"/>
      <c r="AK21" s="128"/>
      <c r="AL21" s="133">
        <f t="shared" si="0"/>
        <v>4</v>
      </c>
      <c r="AM21" s="134"/>
      <c r="AN21" s="65"/>
      <c r="AO21" s="65"/>
      <c r="AP21" s="65"/>
      <c r="AQ21" s="70"/>
    </row>
    <row r="22" spans="2:47" s="15" customFormat="1" x14ac:dyDescent="0.3">
      <c r="B22" s="25"/>
      <c r="C22" s="135" t="s">
        <v>26</v>
      </c>
      <c r="D22" s="136"/>
      <c r="E22" s="136"/>
      <c r="F22" s="137">
        <v>44058</v>
      </c>
      <c r="G22" s="138"/>
      <c r="H22" s="138"/>
      <c r="I22" s="139"/>
      <c r="J22" s="6"/>
      <c r="K22" s="25"/>
      <c r="L22" s="16"/>
      <c r="M22" s="124"/>
      <c r="N22" s="125"/>
      <c r="O22" s="125"/>
      <c r="P22" s="125"/>
      <c r="Q22" s="125"/>
      <c r="R22" s="121" t="s">
        <v>91</v>
      </c>
      <c r="S22" s="121"/>
      <c r="T22" s="121"/>
      <c r="U22" s="153"/>
      <c r="V22" s="153"/>
      <c r="W22" s="154"/>
      <c r="X22" s="16"/>
      <c r="Y22" s="16"/>
      <c r="Z22" s="6"/>
      <c r="AA22" s="36"/>
      <c r="AB22" s="65"/>
      <c r="AC22" s="126" t="s">
        <v>71</v>
      </c>
      <c r="AD22" s="127"/>
      <c r="AE22" s="127"/>
      <c r="AF22" s="127"/>
      <c r="AG22" s="127"/>
      <c r="AH22" s="127"/>
      <c r="AI22" s="127"/>
      <c r="AJ22" s="127"/>
      <c r="AK22" s="128"/>
      <c r="AL22" s="133">
        <f t="shared" si="0"/>
        <v>4</v>
      </c>
      <c r="AM22" s="134"/>
      <c r="AN22" s="65"/>
      <c r="AO22" s="65"/>
      <c r="AP22" s="65"/>
      <c r="AQ22" s="70"/>
    </row>
    <row r="23" spans="2:47" s="15" customFormat="1" x14ac:dyDescent="0.3">
      <c r="B23" s="25"/>
      <c r="C23" s="135" t="s">
        <v>24</v>
      </c>
      <c r="D23" s="136"/>
      <c r="E23" s="136"/>
      <c r="F23" s="137">
        <v>44081</v>
      </c>
      <c r="G23" s="138"/>
      <c r="H23" s="138"/>
      <c r="I23" s="139"/>
      <c r="J23" s="6"/>
      <c r="K23" s="25"/>
      <c r="L23" s="16"/>
      <c r="M23" s="147" t="s">
        <v>60</v>
      </c>
      <c r="N23" s="125"/>
      <c r="O23" s="125"/>
      <c r="P23" s="125"/>
      <c r="Q23" s="125"/>
      <c r="R23" s="140" t="s">
        <v>44</v>
      </c>
      <c r="S23" s="121"/>
      <c r="T23" s="121"/>
      <c r="U23" s="170"/>
      <c r="V23" s="153"/>
      <c r="W23" s="154"/>
      <c r="X23" s="16"/>
      <c r="Y23" s="16"/>
      <c r="Z23" s="6"/>
      <c r="AA23" s="36"/>
      <c r="AB23" s="65"/>
      <c r="AC23" s="126" t="s">
        <v>72</v>
      </c>
      <c r="AD23" s="127"/>
      <c r="AE23" s="127"/>
      <c r="AF23" s="127"/>
      <c r="AG23" s="127"/>
      <c r="AH23" s="127"/>
      <c r="AI23" s="127"/>
      <c r="AJ23" s="127"/>
      <c r="AK23" s="128"/>
      <c r="AL23" s="133">
        <f t="shared" si="0"/>
        <v>4</v>
      </c>
      <c r="AM23" s="134"/>
      <c r="AN23" s="65"/>
      <c r="AO23" s="65"/>
      <c r="AP23" s="65"/>
      <c r="AQ23" s="70"/>
    </row>
    <row r="24" spans="2:47" s="15" customFormat="1" x14ac:dyDescent="0.3">
      <c r="B24" s="25"/>
      <c r="C24" s="135" t="s">
        <v>27</v>
      </c>
      <c r="D24" s="136"/>
      <c r="E24" s="136"/>
      <c r="F24" s="137">
        <v>44116</v>
      </c>
      <c r="G24" s="138"/>
      <c r="H24" s="138"/>
      <c r="I24" s="139"/>
      <c r="J24" s="6"/>
      <c r="K24" s="25"/>
      <c r="M24" s="124"/>
      <c r="N24" s="125"/>
      <c r="O24" s="125"/>
      <c r="P24" s="125"/>
      <c r="Q24" s="125"/>
      <c r="R24" s="121" t="s">
        <v>92</v>
      </c>
      <c r="S24" s="121"/>
      <c r="T24" s="121"/>
      <c r="U24" s="153"/>
      <c r="V24" s="153"/>
      <c r="W24" s="154"/>
      <c r="X24" s="16"/>
      <c r="Y24" s="16"/>
      <c r="Z24" s="6"/>
      <c r="AA24" s="36"/>
      <c r="AB24" s="65"/>
      <c r="AC24" s="126" t="s">
        <v>73</v>
      </c>
      <c r="AD24" s="127"/>
      <c r="AE24" s="127"/>
      <c r="AF24" s="127"/>
      <c r="AG24" s="127"/>
      <c r="AH24" s="127"/>
      <c r="AI24" s="127"/>
      <c r="AJ24" s="127"/>
      <c r="AK24" s="128"/>
      <c r="AL24" s="133">
        <f t="shared" si="0"/>
        <v>4</v>
      </c>
      <c r="AM24" s="134"/>
      <c r="AN24" s="65"/>
      <c r="AO24" s="65"/>
      <c r="AP24" s="65"/>
      <c r="AQ24" s="70"/>
    </row>
    <row r="25" spans="2:47" s="15" customFormat="1" x14ac:dyDescent="0.3">
      <c r="B25" s="25"/>
      <c r="C25" s="135" t="s">
        <v>32</v>
      </c>
      <c r="D25" s="136"/>
      <c r="E25" s="136"/>
      <c r="F25" s="137">
        <v>44136</v>
      </c>
      <c r="G25" s="138"/>
      <c r="H25" s="138"/>
      <c r="I25" s="139"/>
      <c r="J25" s="6"/>
      <c r="K25" s="25"/>
      <c r="L25" s="16"/>
      <c r="M25" s="147" t="s">
        <v>61</v>
      </c>
      <c r="N25" s="125"/>
      <c r="O25" s="125"/>
      <c r="P25" s="125"/>
      <c r="Q25" s="125"/>
      <c r="R25" s="140" t="s">
        <v>45</v>
      </c>
      <c r="S25" s="121"/>
      <c r="T25" s="121"/>
      <c r="U25" s="158"/>
      <c r="V25" s="153"/>
      <c r="W25" s="154"/>
      <c r="X25" s="16"/>
      <c r="Y25" s="16"/>
      <c r="Z25" s="6"/>
      <c r="AA25" s="36"/>
      <c r="AB25" s="65"/>
      <c r="AC25" s="126" t="s">
        <v>74</v>
      </c>
      <c r="AD25" s="127"/>
      <c r="AE25" s="127"/>
      <c r="AF25" s="127"/>
      <c r="AG25" s="127"/>
      <c r="AH25" s="127"/>
      <c r="AI25" s="127"/>
      <c r="AJ25" s="127"/>
      <c r="AK25" s="128"/>
      <c r="AL25" s="133">
        <f t="shared" si="0"/>
        <v>4</v>
      </c>
      <c r="AM25" s="134"/>
      <c r="AN25" s="65"/>
      <c r="AO25" s="65"/>
      <c r="AP25" s="65"/>
      <c r="AQ25" s="70"/>
    </row>
    <row r="26" spans="2:47" s="15" customFormat="1" x14ac:dyDescent="0.3">
      <c r="B26" s="25"/>
      <c r="C26" s="135" t="s">
        <v>31</v>
      </c>
      <c r="D26" s="136"/>
      <c r="E26" s="136"/>
      <c r="F26" s="137">
        <v>44190</v>
      </c>
      <c r="G26" s="138"/>
      <c r="H26" s="138"/>
      <c r="I26" s="139"/>
      <c r="J26" s="6"/>
      <c r="K26" s="25"/>
      <c r="M26" s="124"/>
      <c r="N26" s="125"/>
      <c r="O26" s="125"/>
      <c r="P26" s="125"/>
      <c r="Q26" s="125"/>
      <c r="R26" s="121" t="s">
        <v>93</v>
      </c>
      <c r="S26" s="121"/>
      <c r="T26" s="121"/>
      <c r="U26" s="153"/>
      <c r="V26" s="153"/>
      <c r="W26" s="154"/>
      <c r="X26" s="16"/>
      <c r="Y26" s="16"/>
      <c r="Z26" s="6"/>
      <c r="AA26" s="36"/>
      <c r="AB26" s="65"/>
      <c r="AC26" s="126" t="s">
        <v>75</v>
      </c>
      <c r="AD26" s="127"/>
      <c r="AE26" s="127"/>
      <c r="AF26" s="127"/>
      <c r="AG26" s="127"/>
      <c r="AH26" s="127"/>
      <c r="AI26" s="127"/>
      <c r="AJ26" s="127"/>
      <c r="AK26" s="128"/>
      <c r="AL26" s="133">
        <f t="shared" si="0"/>
        <v>4</v>
      </c>
      <c r="AM26" s="134"/>
      <c r="AN26" s="65"/>
      <c r="AO26" s="65"/>
      <c r="AP26" s="65"/>
      <c r="AQ26" s="70"/>
      <c r="AU26" s="16"/>
    </row>
    <row r="27" spans="2:47" s="15" customFormat="1" x14ac:dyDescent="0.3">
      <c r="B27" s="25"/>
      <c r="C27" s="135" t="s">
        <v>33</v>
      </c>
      <c r="D27" s="136"/>
      <c r="E27" s="136"/>
      <c r="F27" s="137">
        <v>44191</v>
      </c>
      <c r="G27" s="138"/>
      <c r="H27" s="138"/>
      <c r="I27" s="139"/>
      <c r="J27" s="6"/>
      <c r="K27" s="25"/>
      <c r="L27" s="16"/>
      <c r="M27" s="148" t="s">
        <v>5</v>
      </c>
      <c r="N27" s="149"/>
      <c r="O27" s="149"/>
      <c r="P27" s="149"/>
      <c r="Q27" s="149"/>
      <c r="R27" s="157"/>
      <c r="S27" s="153"/>
      <c r="T27" s="153"/>
      <c r="U27" s="152"/>
      <c r="V27" s="153"/>
      <c r="W27" s="154"/>
      <c r="X27" s="16"/>
      <c r="Y27" s="16"/>
      <c r="Z27" s="6"/>
      <c r="AA27" s="36"/>
      <c r="AB27" s="76"/>
      <c r="AC27" s="126" t="s">
        <v>76</v>
      </c>
      <c r="AD27" s="127"/>
      <c r="AE27" s="127"/>
      <c r="AF27" s="127"/>
      <c r="AG27" s="127"/>
      <c r="AH27" s="127"/>
      <c r="AI27" s="127"/>
      <c r="AJ27" s="127"/>
      <c r="AK27" s="128"/>
      <c r="AL27" s="133">
        <f t="shared" si="0"/>
        <v>4</v>
      </c>
      <c r="AM27" s="134"/>
      <c r="AN27" s="65"/>
      <c r="AO27" s="65"/>
      <c r="AP27" s="65"/>
      <c r="AQ27" s="70"/>
      <c r="AU27" s="16"/>
    </row>
    <row r="28" spans="2:47" s="15" customFormat="1" ht="15" thickBot="1" x14ac:dyDescent="0.35">
      <c r="B28" s="25"/>
      <c r="C28" s="135"/>
      <c r="D28" s="136"/>
      <c r="E28" s="136"/>
      <c r="F28" s="137"/>
      <c r="G28" s="138"/>
      <c r="H28" s="138"/>
      <c r="I28" s="139"/>
      <c r="J28" s="6"/>
      <c r="K28" s="25"/>
      <c r="M28" s="150"/>
      <c r="N28" s="151"/>
      <c r="O28" s="151"/>
      <c r="P28" s="151"/>
      <c r="Q28" s="151"/>
      <c r="R28" s="155"/>
      <c r="S28" s="155"/>
      <c r="T28" s="155"/>
      <c r="U28" s="155"/>
      <c r="V28" s="155"/>
      <c r="W28" s="156"/>
      <c r="X28" s="16"/>
      <c r="Y28" s="16"/>
      <c r="Z28" s="6"/>
      <c r="AA28" s="25"/>
      <c r="AB28" s="16"/>
      <c r="AC28" s="126" t="s">
        <v>77</v>
      </c>
      <c r="AD28" s="127"/>
      <c r="AE28" s="127"/>
      <c r="AF28" s="127"/>
      <c r="AG28" s="127"/>
      <c r="AH28" s="127"/>
      <c r="AI28" s="127"/>
      <c r="AJ28" s="127"/>
      <c r="AK28" s="128"/>
      <c r="AL28" s="133">
        <f t="shared" si="0"/>
        <v>4</v>
      </c>
      <c r="AM28" s="134"/>
      <c r="AN28" s="73"/>
      <c r="AO28" s="73"/>
      <c r="AP28" s="73"/>
      <c r="AQ28" s="16"/>
      <c r="AR28" s="25"/>
    </row>
    <row r="29" spans="2:47" s="15" customFormat="1" x14ac:dyDescent="0.3">
      <c r="B29" s="25"/>
      <c r="C29" s="135"/>
      <c r="D29" s="136"/>
      <c r="E29" s="136"/>
      <c r="F29" s="138"/>
      <c r="G29" s="138"/>
      <c r="H29" s="138"/>
      <c r="I29" s="139"/>
      <c r="J29" s="6"/>
      <c r="K29" s="25"/>
      <c r="L29" s="16"/>
      <c r="X29" s="16"/>
      <c r="Y29" s="16"/>
      <c r="Z29" s="6"/>
      <c r="AA29" s="25"/>
      <c r="AB29" s="16"/>
      <c r="AC29" s="126" t="s">
        <v>78</v>
      </c>
      <c r="AD29" s="127"/>
      <c r="AE29" s="127"/>
      <c r="AF29" s="127"/>
      <c r="AG29" s="127"/>
      <c r="AH29" s="127"/>
      <c r="AI29" s="127"/>
      <c r="AJ29" s="127"/>
      <c r="AK29" s="128"/>
      <c r="AL29" s="133">
        <f t="shared" si="0"/>
        <v>4</v>
      </c>
      <c r="AM29" s="134"/>
      <c r="AN29" s="73"/>
      <c r="AO29" s="73"/>
      <c r="AP29" s="73"/>
      <c r="AQ29" s="16"/>
      <c r="AR29" s="25"/>
    </row>
    <row r="30" spans="2:47" s="15" customFormat="1" x14ac:dyDescent="0.3">
      <c r="B30" s="25"/>
      <c r="C30" s="135"/>
      <c r="D30" s="136"/>
      <c r="E30" s="136"/>
      <c r="F30" s="138"/>
      <c r="G30" s="138"/>
      <c r="H30" s="138"/>
      <c r="I30" s="139"/>
      <c r="J30" s="6"/>
      <c r="K30" s="25"/>
      <c r="L30" s="16"/>
      <c r="X30" s="16"/>
      <c r="Y30" s="16"/>
      <c r="Z30" s="6"/>
      <c r="AA30" s="25"/>
      <c r="AB30" s="16"/>
      <c r="AN30" s="73"/>
      <c r="AO30" s="73"/>
      <c r="AP30" s="73"/>
      <c r="AQ30" s="16"/>
      <c r="AR30" s="25"/>
    </row>
    <row r="31" spans="2:47" s="15" customFormat="1" x14ac:dyDescent="0.3">
      <c r="B31" s="25"/>
      <c r="C31" s="135"/>
      <c r="D31" s="136"/>
      <c r="E31" s="136"/>
      <c r="F31" s="138"/>
      <c r="G31" s="138"/>
      <c r="H31" s="138"/>
      <c r="I31" s="139"/>
      <c r="J31" s="6"/>
      <c r="K31" s="25"/>
      <c r="L31" s="16"/>
      <c r="M31" s="145" t="s">
        <v>62</v>
      </c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6"/>
      <c r="Y31" s="16"/>
      <c r="Z31" s="6"/>
      <c r="AA31" s="25"/>
      <c r="AB31" s="16"/>
      <c r="AC31" s="143"/>
      <c r="AD31" s="127"/>
      <c r="AE31" s="127"/>
      <c r="AF31" s="127"/>
      <c r="AG31" s="127"/>
      <c r="AH31" s="127"/>
      <c r="AI31" s="127"/>
      <c r="AJ31" s="127"/>
      <c r="AK31" s="128"/>
      <c r="AL31" s="223"/>
      <c r="AM31" s="224"/>
      <c r="AN31" s="73"/>
      <c r="AO31" s="73"/>
      <c r="AP31" s="73"/>
      <c r="AQ31" s="16"/>
      <c r="AR31" s="25"/>
    </row>
    <row r="32" spans="2:47" s="15" customFormat="1" ht="15" customHeight="1" x14ac:dyDescent="0.3">
      <c r="B32" s="25"/>
      <c r="C32" s="81"/>
      <c r="D32" s="82"/>
      <c r="E32" s="82"/>
      <c r="F32" s="78"/>
      <c r="G32" s="78"/>
      <c r="H32" s="78"/>
      <c r="I32" s="79"/>
      <c r="J32" s="6"/>
      <c r="K32" s="25"/>
      <c r="L32" s="16"/>
      <c r="X32" s="16"/>
      <c r="Y32" s="16"/>
      <c r="Z32" s="6"/>
      <c r="AA32" s="25"/>
      <c r="AB32" s="16"/>
      <c r="AC32" s="143"/>
      <c r="AD32" s="225"/>
      <c r="AE32" s="225"/>
      <c r="AF32" s="225"/>
      <c r="AG32" s="225"/>
      <c r="AH32" s="225"/>
      <c r="AI32" s="225"/>
      <c r="AJ32" s="225"/>
      <c r="AK32" s="226"/>
      <c r="AL32" s="223"/>
      <c r="AM32" s="226"/>
      <c r="AN32" s="73"/>
      <c r="AO32" s="73"/>
      <c r="AP32" s="73"/>
      <c r="AQ32" s="16"/>
      <c r="AR32" s="25"/>
    </row>
    <row r="33" spans="2:52" s="15" customFormat="1" ht="15" customHeight="1" x14ac:dyDescent="0.3">
      <c r="B33" s="25"/>
      <c r="C33" s="144"/>
      <c r="D33" s="144"/>
      <c r="E33" s="144"/>
      <c r="F33" s="159"/>
      <c r="G33" s="159"/>
      <c r="H33" s="159"/>
      <c r="I33" s="159"/>
      <c r="J33" s="6"/>
      <c r="K33" s="25"/>
      <c r="L33" s="16"/>
      <c r="X33" s="16"/>
      <c r="Y33" s="16"/>
      <c r="Z33" s="6"/>
      <c r="AA33" s="25"/>
      <c r="AB33" s="16"/>
      <c r="AC33" s="143"/>
      <c r="AD33" s="225"/>
      <c r="AE33" s="225"/>
      <c r="AF33" s="225"/>
      <c r="AG33" s="225"/>
      <c r="AH33" s="225"/>
      <c r="AI33" s="225"/>
      <c r="AJ33" s="225"/>
      <c r="AK33" s="226"/>
      <c r="AL33" s="223"/>
      <c r="AM33" s="226"/>
      <c r="AN33" s="73"/>
      <c r="AO33" s="73"/>
      <c r="AP33" s="73"/>
      <c r="AQ33" s="16"/>
      <c r="AR33" s="25"/>
    </row>
    <row r="34" spans="2:52" ht="41.25" customHeight="1" thickBot="1" x14ac:dyDescent="0.35">
      <c r="B34" s="28"/>
      <c r="C34" s="29"/>
      <c r="D34" s="29"/>
      <c r="E34" s="29"/>
      <c r="F34" s="29"/>
      <c r="G34" s="29"/>
      <c r="H34" s="29"/>
      <c r="I34" s="29"/>
      <c r="J34" s="30"/>
      <c r="K34" s="28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28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30"/>
    </row>
    <row r="35" spans="2:52" ht="12" customHeight="1" x14ac:dyDescent="0.25">
      <c r="B35" s="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3"/>
    </row>
    <row r="36" spans="2:52" s="56" customFormat="1" ht="20.100000000000001" customHeight="1" thickBot="1" x14ac:dyDescent="0.3">
      <c r="B36" s="83"/>
      <c r="C36" s="84" t="str">
        <f>"Janvier " &amp; ParamAnnee</f>
        <v>Janvier 2020</v>
      </c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141" t="s">
        <v>3</v>
      </c>
      <c r="AK36" s="141"/>
      <c r="AL36" s="141"/>
      <c r="AM36" s="141"/>
      <c r="AN36" s="141"/>
      <c r="AO36" s="142"/>
      <c r="AP36" s="142"/>
      <c r="AQ36" s="85"/>
    </row>
    <row r="37" spans="2:52" s="56" customFormat="1" ht="15.75" thickBot="1" x14ac:dyDescent="0.3">
      <c r="B37" s="83"/>
      <c r="C37" s="86"/>
      <c r="D37" s="71">
        <f>DATE(ParamAnnee,1,1)</f>
        <v>43831</v>
      </c>
      <c r="E37" s="57">
        <f>D37+1</f>
        <v>43832</v>
      </c>
      <c r="F37" s="57">
        <f t="shared" ref="F37:AH37" si="1">E37+1</f>
        <v>43833</v>
      </c>
      <c r="G37" s="60">
        <f t="shared" si="1"/>
        <v>43834</v>
      </c>
      <c r="H37" s="62">
        <f t="shared" si="1"/>
        <v>43835</v>
      </c>
      <c r="I37" s="57">
        <f t="shared" si="1"/>
        <v>43836</v>
      </c>
      <c r="J37" s="57">
        <f t="shared" si="1"/>
        <v>43837</v>
      </c>
      <c r="K37" s="57">
        <f t="shared" si="1"/>
        <v>43838</v>
      </c>
      <c r="L37" s="57">
        <f t="shared" si="1"/>
        <v>43839</v>
      </c>
      <c r="M37" s="57">
        <f t="shared" si="1"/>
        <v>43840</v>
      </c>
      <c r="N37" s="60">
        <f t="shared" si="1"/>
        <v>43841</v>
      </c>
      <c r="O37" s="62">
        <f t="shared" si="1"/>
        <v>43842</v>
      </c>
      <c r="P37" s="57">
        <f t="shared" si="1"/>
        <v>43843</v>
      </c>
      <c r="Q37" s="57">
        <f t="shared" si="1"/>
        <v>43844</v>
      </c>
      <c r="R37" s="57">
        <f t="shared" si="1"/>
        <v>43845</v>
      </c>
      <c r="S37" s="57">
        <f t="shared" si="1"/>
        <v>43846</v>
      </c>
      <c r="T37" s="57">
        <f t="shared" si="1"/>
        <v>43847</v>
      </c>
      <c r="U37" s="60">
        <f t="shared" si="1"/>
        <v>43848</v>
      </c>
      <c r="V37" s="62">
        <f t="shared" si="1"/>
        <v>43849</v>
      </c>
      <c r="W37" s="57">
        <f t="shared" si="1"/>
        <v>43850</v>
      </c>
      <c r="X37" s="57">
        <f t="shared" si="1"/>
        <v>43851</v>
      </c>
      <c r="Y37" s="57">
        <f t="shared" si="1"/>
        <v>43852</v>
      </c>
      <c r="Z37" s="57">
        <f t="shared" si="1"/>
        <v>43853</v>
      </c>
      <c r="AA37" s="57">
        <f t="shared" si="1"/>
        <v>43854</v>
      </c>
      <c r="AB37" s="60">
        <f t="shared" si="1"/>
        <v>43855</v>
      </c>
      <c r="AC37" s="62">
        <f t="shared" si="1"/>
        <v>43856</v>
      </c>
      <c r="AD37" s="57">
        <f t="shared" si="1"/>
        <v>43857</v>
      </c>
      <c r="AE37" s="57">
        <f t="shared" si="1"/>
        <v>43858</v>
      </c>
      <c r="AF37" s="57">
        <f t="shared" si="1"/>
        <v>43859</v>
      </c>
      <c r="AG37" s="57">
        <f t="shared" si="1"/>
        <v>43860</v>
      </c>
      <c r="AH37" s="57">
        <f t="shared" si="1"/>
        <v>43861</v>
      </c>
      <c r="AI37" s="87"/>
      <c r="AJ37" s="58" t="str">
        <f>$R$17</f>
        <v>Y</v>
      </c>
      <c r="AK37" s="59" t="str">
        <f>$R$19</f>
        <v>P</v>
      </c>
      <c r="AL37" s="59" t="str">
        <f>$R$21</f>
        <v>SL</v>
      </c>
      <c r="AM37" s="59" t="str">
        <f>$R$23</f>
        <v>SC</v>
      </c>
      <c r="AN37" s="59" t="str">
        <f>$R$25</f>
        <v>V</v>
      </c>
      <c r="AO37" s="120"/>
      <c r="AP37" s="104" t="s">
        <v>52</v>
      </c>
      <c r="AQ37" s="85"/>
      <c r="AW37" s="77"/>
      <c r="AX37" s="88"/>
      <c r="AY37" s="88"/>
      <c r="AZ37" s="88"/>
    </row>
    <row r="38" spans="2:52" s="56" customFormat="1" x14ac:dyDescent="0.3">
      <c r="B38" s="83"/>
      <c r="C38" s="89" t="s">
        <v>64</v>
      </c>
      <c r="D38" s="72" t="s">
        <v>48</v>
      </c>
      <c r="E38" s="41"/>
      <c r="F38" s="41"/>
      <c r="G38" s="61"/>
      <c r="H38" s="63" t="s">
        <v>83</v>
      </c>
      <c r="I38" s="41" t="s">
        <v>84</v>
      </c>
      <c r="J38" s="41"/>
      <c r="K38" s="41"/>
      <c r="L38" s="41"/>
      <c r="M38" s="41" t="s">
        <v>85</v>
      </c>
      <c r="N38" s="61"/>
      <c r="O38" s="63"/>
      <c r="P38" s="41"/>
      <c r="Q38" s="41" t="s">
        <v>86</v>
      </c>
      <c r="R38" s="41"/>
      <c r="S38" s="41" t="s">
        <v>50</v>
      </c>
      <c r="T38" s="41"/>
      <c r="U38" s="61"/>
      <c r="V38" s="63"/>
      <c r="W38" s="41"/>
      <c r="X38" s="41"/>
      <c r="Y38" s="41"/>
      <c r="Z38" s="41" t="s">
        <v>42</v>
      </c>
      <c r="AA38" s="41"/>
      <c r="AB38" s="61"/>
      <c r="AC38" s="63"/>
      <c r="AD38" s="41"/>
      <c r="AE38" s="41"/>
      <c r="AF38" s="41"/>
      <c r="AG38" s="41"/>
      <c r="AH38" s="41" t="s">
        <v>49</v>
      </c>
      <c r="AI38" s="54"/>
      <c r="AJ38" s="14">
        <f>COUNTIF(D38:AH38,"*Y*")</f>
        <v>1</v>
      </c>
      <c r="AK38" s="14">
        <f>COUNTIF(D38:AH38,"*P*")</f>
        <v>3</v>
      </c>
      <c r="AL38" s="14">
        <f>COUNTIF(D38:AH38,"*SL*")</f>
        <v>1</v>
      </c>
      <c r="AM38" s="14">
        <f>COUNTIF(D38:AH38,"*SC*")</f>
        <v>3</v>
      </c>
      <c r="AN38" s="14">
        <f>COUNTIF(D38:AH38,"*V*")</f>
        <v>0</v>
      </c>
      <c r="AO38" s="120"/>
      <c r="AP38" s="103">
        <f>SUM(AJ38:AN38)</f>
        <v>8</v>
      </c>
      <c r="AQ38" s="85"/>
      <c r="AW38" s="77"/>
      <c r="AX38" s="88"/>
      <c r="AY38" s="88"/>
      <c r="AZ38" s="88"/>
    </row>
    <row r="39" spans="2:52" s="56" customFormat="1" ht="15" x14ac:dyDescent="0.25">
      <c r="B39" s="83"/>
      <c r="C39" s="89" t="s">
        <v>65</v>
      </c>
      <c r="D39" s="72"/>
      <c r="E39" s="41" t="s">
        <v>43</v>
      </c>
      <c r="F39" s="41"/>
      <c r="G39" s="61"/>
      <c r="H39" s="63"/>
      <c r="I39" s="41"/>
      <c r="J39" s="41"/>
      <c r="K39" s="41"/>
      <c r="L39" s="41"/>
      <c r="M39" s="41"/>
      <c r="N39" s="61"/>
      <c r="O39" s="63"/>
      <c r="P39" s="41"/>
      <c r="Q39" s="41"/>
      <c r="R39" s="41"/>
      <c r="S39" s="41"/>
      <c r="T39" s="41" t="s">
        <v>50</v>
      </c>
      <c r="U39" s="61"/>
      <c r="V39" s="63"/>
      <c r="W39" s="41"/>
      <c r="X39" s="41"/>
      <c r="Y39" s="41"/>
      <c r="Z39" s="41"/>
      <c r="AA39" s="41"/>
      <c r="AB39" s="61"/>
      <c r="AC39" s="63"/>
      <c r="AD39" s="41"/>
      <c r="AE39" s="41"/>
      <c r="AF39" s="41"/>
      <c r="AG39" s="41"/>
      <c r="AH39" s="41"/>
      <c r="AI39" s="54"/>
      <c r="AJ39" s="14">
        <f t="shared" ref="AJ39:AJ52" si="2">COUNTIF(D39:AH39,"*Y*")</f>
        <v>0</v>
      </c>
      <c r="AK39" s="14">
        <f t="shared" ref="AK39:AK52" si="3">COUNTIF(D39:AH39,"*P*")</f>
        <v>0</v>
      </c>
      <c r="AL39" s="14">
        <f t="shared" ref="AL39:AL52" si="4">COUNTIF(D39:AH39,"*SL*")</f>
        <v>1</v>
      </c>
      <c r="AM39" s="14">
        <f t="shared" ref="AM39:AM52" si="5">COUNTIF(D39:AH39,"*SC*")</f>
        <v>1</v>
      </c>
      <c r="AN39" s="14">
        <f t="shared" ref="AN39:AN52" si="6">COUNTIF(D39:AH39,"*V*")</f>
        <v>0</v>
      </c>
      <c r="AO39" s="120"/>
      <c r="AP39" s="102">
        <f t="shared" ref="AP39:AP52" si="7">SUM(AJ39:AN39)</f>
        <v>2</v>
      </c>
      <c r="AQ39" s="85"/>
      <c r="AW39" s="77"/>
      <c r="AX39" s="90"/>
      <c r="AY39" s="90"/>
      <c r="AZ39" s="90"/>
    </row>
    <row r="40" spans="2:52" s="56" customFormat="1" x14ac:dyDescent="0.3">
      <c r="B40" s="83"/>
      <c r="C40" s="89" t="s">
        <v>66</v>
      </c>
      <c r="D40" s="72"/>
      <c r="E40" s="41"/>
      <c r="F40" s="41" t="s">
        <v>50</v>
      </c>
      <c r="G40" s="61"/>
      <c r="H40" s="63"/>
      <c r="I40" s="41"/>
      <c r="J40" s="41"/>
      <c r="K40" s="41"/>
      <c r="L40" s="41"/>
      <c r="M40" s="41"/>
      <c r="N40" s="61"/>
      <c r="O40" s="63"/>
      <c r="P40" s="41"/>
      <c r="Q40" s="41"/>
      <c r="R40" s="41"/>
      <c r="S40" s="41"/>
      <c r="T40" s="41"/>
      <c r="U40" s="61" t="s">
        <v>48</v>
      </c>
      <c r="V40" s="63"/>
      <c r="W40" s="41"/>
      <c r="X40" s="41"/>
      <c r="Y40" s="41"/>
      <c r="Z40" s="41"/>
      <c r="AA40" s="41"/>
      <c r="AB40" s="61"/>
      <c r="AC40" s="63"/>
      <c r="AD40" s="41"/>
      <c r="AE40" s="41"/>
      <c r="AF40" s="41"/>
      <c r="AG40" s="41"/>
      <c r="AH40" s="41"/>
      <c r="AI40" s="54"/>
      <c r="AJ40" s="14">
        <f t="shared" si="2"/>
        <v>0</v>
      </c>
      <c r="AK40" s="14">
        <f t="shared" si="3"/>
        <v>1</v>
      </c>
      <c r="AL40" s="14">
        <f t="shared" si="4"/>
        <v>0</v>
      </c>
      <c r="AM40" s="14">
        <f t="shared" si="5"/>
        <v>1</v>
      </c>
      <c r="AN40" s="14">
        <f t="shared" si="6"/>
        <v>0</v>
      </c>
      <c r="AO40" s="120"/>
      <c r="AP40" s="102">
        <f t="shared" si="7"/>
        <v>2</v>
      </c>
      <c r="AQ40" s="85"/>
      <c r="AW40" s="77"/>
      <c r="AX40" s="88"/>
      <c r="AY40" s="88"/>
      <c r="AZ40" s="88"/>
    </row>
    <row r="41" spans="2:52" s="56" customFormat="1" ht="15" x14ac:dyDescent="0.25">
      <c r="B41" s="83"/>
      <c r="C41" s="89" t="s">
        <v>67</v>
      </c>
      <c r="D41" s="72"/>
      <c r="E41" s="41"/>
      <c r="F41" s="41"/>
      <c r="G41" s="61" t="s">
        <v>49</v>
      </c>
      <c r="H41" s="63"/>
      <c r="I41" s="41"/>
      <c r="J41" s="41"/>
      <c r="K41" s="41"/>
      <c r="L41" s="41"/>
      <c r="M41" s="41"/>
      <c r="N41" s="61"/>
      <c r="O41" s="63"/>
      <c r="P41" s="41"/>
      <c r="Q41" s="41"/>
      <c r="R41" s="41"/>
      <c r="S41" s="41"/>
      <c r="T41" s="41"/>
      <c r="U41" s="61"/>
      <c r="V41" s="63" t="s">
        <v>47</v>
      </c>
      <c r="W41" s="41"/>
      <c r="X41" s="41"/>
      <c r="Y41" s="41"/>
      <c r="Z41" s="41"/>
      <c r="AA41" s="41"/>
      <c r="AB41" s="61"/>
      <c r="AC41" s="63"/>
      <c r="AD41" s="41"/>
      <c r="AE41" s="41"/>
      <c r="AF41" s="41"/>
      <c r="AG41" s="41"/>
      <c r="AH41" s="41"/>
      <c r="AI41" s="54"/>
      <c r="AJ41" s="14">
        <f t="shared" si="2"/>
        <v>1</v>
      </c>
      <c r="AK41" s="14">
        <f t="shared" si="3"/>
        <v>0</v>
      </c>
      <c r="AL41" s="14">
        <f t="shared" si="4"/>
        <v>1</v>
      </c>
      <c r="AM41" s="14">
        <f t="shared" si="5"/>
        <v>0</v>
      </c>
      <c r="AN41" s="14">
        <f t="shared" si="6"/>
        <v>0</v>
      </c>
      <c r="AO41" s="120"/>
      <c r="AP41" s="102">
        <f t="shared" si="7"/>
        <v>2</v>
      </c>
      <c r="AQ41" s="85"/>
      <c r="AW41" s="77"/>
      <c r="AX41" s="88"/>
      <c r="AY41" s="88"/>
      <c r="AZ41" s="88"/>
    </row>
    <row r="42" spans="2:52" s="56" customFormat="1" ht="15" x14ac:dyDescent="0.25">
      <c r="B42" s="83"/>
      <c r="C42" s="89" t="s">
        <v>68</v>
      </c>
      <c r="D42" s="72"/>
      <c r="E42" s="41"/>
      <c r="F42" s="41"/>
      <c r="G42" s="61"/>
      <c r="H42" s="63" t="s">
        <v>48</v>
      </c>
      <c r="I42" s="41"/>
      <c r="J42" s="41"/>
      <c r="K42" s="41"/>
      <c r="L42" s="41"/>
      <c r="M42" s="41"/>
      <c r="N42" s="61"/>
      <c r="O42" s="63"/>
      <c r="P42" s="41"/>
      <c r="Q42" s="41"/>
      <c r="R42" s="41"/>
      <c r="S42" s="41"/>
      <c r="T42" s="41"/>
      <c r="U42" s="61"/>
      <c r="V42" s="63"/>
      <c r="W42" s="41" t="s">
        <v>48</v>
      </c>
      <c r="X42" s="41"/>
      <c r="Y42" s="41"/>
      <c r="Z42" s="41"/>
      <c r="AA42" s="41"/>
      <c r="AB42" s="61"/>
      <c r="AC42" s="63"/>
      <c r="AD42" s="41"/>
      <c r="AE42" s="41"/>
      <c r="AF42" s="41"/>
      <c r="AG42" s="41"/>
      <c r="AH42" s="41"/>
      <c r="AI42" s="54"/>
      <c r="AJ42" s="14">
        <f t="shared" si="2"/>
        <v>0</v>
      </c>
      <c r="AK42" s="14">
        <f t="shared" si="3"/>
        <v>2</v>
      </c>
      <c r="AL42" s="14">
        <f t="shared" si="4"/>
        <v>0</v>
      </c>
      <c r="AM42" s="14">
        <f t="shared" si="5"/>
        <v>0</v>
      </c>
      <c r="AN42" s="14">
        <f t="shared" si="6"/>
        <v>0</v>
      </c>
      <c r="AO42" s="120"/>
      <c r="AP42" s="102">
        <f t="shared" si="7"/>
        <v>2</v>
      </c>
      <c r="AQ42" s="85"/>
    </row>
    <row r="43" spans="2:52" s="56" customFormat="1" ht="15" x14ac:dyDescent="0.25">
      <c r="B43" s="83"/>
      <c r="C43" s="89" t="s">
        <v>69</v>
      </c>
      <c r="D43" s="72"/>
      <c r="E43" s="41"/>
      <c r="F43" s="41"/>
      <c r="G43" s="61"/>
      <c r="H43" s="63"/>
      <c r="I43" s="41" t="s">
        <v>41</v>
      </c>
      <c r="J43" s="41"/>
      <c r="K43" s="41"/>
      <c r="L43" s="41"/>
      <c r="M43" s="41"/>
      <c r="N43" s="61"/>
      <c r="O43" s="63"/>
      <c r="P43" s="41"/>
      <c r="Q43" s="41"/>
      <c r="R43" s="41"/>
      <c r="S43" s="41"/>
      <c r="T43" s="41"/>
      <c r="U43" s="61"/>
      <c r="V43" s="63"/>
      <c r="W43" s="41"/>
      <c r="X43" s="41" t="s">
        <v>43</v>
      </c>
      <c r="Y43" s="41"/>
      <c r="Z43" s="41"/>
      <c r="AA43" s="41"/>
      <c r="AB43" s="61"/>
      <c r="AC43" s="63"/>
      <c r="AD43" s="41"/>
      <c r="AE43" s="41"/>
      <c r="AF43" s="41"/>
      <c r="AG43" s="41"/>
      <c r="AH43" s="41"/>
      <c r="AI43" s="54"/>
      <c r="AJ43" s="14">
        <f t="shared" si="2"/>
        <v>1</v>
      </c>
      <c r="AK43" s="14">
        <f t="shared" si="3"/>
        <v>0</v>
      </c>
      <c r="AL43" s="14">
        <f t="shared" si="4"/>
        <v>1</v>
      </c>
      <c r="AM43" s="14">
        <f t="shared" si="5"/>
        <v>0</v>
      </c>
      <c r="AN43" s="14">
        <f t="shared" si="6"/>
        <v>0</v>
      </c>
      <c r="AO43" s="120"/>
      <c r="AP43" s="102">
        <f t="shared" si="7"/>
        <v>2</v>
      </c>
      <c r="AQ43" s="85"/>
      <c r="AW43" s="77"/>
      <c r="AX43" s="88"/>
      <c r="AY43" s="88"/>
      <c r="AZ43" s="88"/>
    </row>
    <row r="44" spans="2:52" s="56" customFormat="1" x14ac:dyDescent="0.3">
      <c r="B44" s="83"/>
      <c r="C44" s="89" t="s">
        <v>70</v>
      </c>
      <c r="D44" s="72"/>
      <c r="E44" s="41"/>
      <c r="F44" s="41"/>
      <c r="G44" s="61"/>
      <c r="H44" s="63"/>
      <c r="I44" s="41"/>
      <c r="J44" s="41" t="s">
        <v>43</v>
      </c>
      <c r="K44" s="41"/>
      <c r="L44" s="41"/>
      <c r="M44" s="41"/>
      <c r="N44" s="61"/>
      <c r="O44" s="63"/>
      <c r="P44" s="41"/>
      <c r="Q44" s="41"/>
      <c r="R44" s="41"/>
      <c r="S44" s="41"/>
      <c r="T44" s="41"/>
      <c r="U44" s="61"/>
      <c r="V44" s="63"/>
      <c r="W44" s="41"/>
      <c r="X44" s="41"/>
      <c r="Y44" s="41" t="s">
        <v>49</v>
      </c>
      <c r="Z44" s="41"/>
      <c r="AA44" s="41"/>
      <c r="AB44" s="61"/>
      <c r="AC44" s="63"/>
      <c r="AD44" s="41"/>
      <c r="AE44" s="41"/>
      <c r="AF44" s="41"/>
      <c r="AG44" s="41"/>
      <c r="AH44" s="41"/>
      <c r="AI44" s="54"/>
      <c r="AJ44" s="14">
        <f t="shared" si="2"/>
        <v>0</v>
      </c>
      <c r="AK44" s="14">
        <f t="shared" si="3"/>
        <v>0</v>
      </c>
      <c r="AL44" s="14">
        <f t="shared" si="4"/>
        <v>2</v>
      </c>
      <c r="AM44" s="14">
        <f t="shared" si="5"/>
        <v>0</v>
      </c>
      <c r="AN44" s="14">
        <f t="shared" si="6"/>
        <v>0</v>
      </c>
      <c r="AO44" s="120"/>
      <c r="AP44" s="102">
        <f t="shared" si="7"/>
        <v>2</v>
      </c>
      <c r="AQ44" s="85"/>
      <c r="AW44" s="77"/>
      <c r="AX44" s="90"/>
      <c r="AY44" s="90"/>
      <c r="AZ44" s="90"/>
    </row>
    <row r="45" spans="2:52" s="56" customFormat="1" x14ac:dyDescent="0.3">
      <c r="B45" s="83"/>
      <c r="C45" s="89" t="s">
        <v>71</v>
      </c>
      <c r="D45" s="72"/>
      <c r="E45" s="41"/>
      <c r="F45" s="41"/>
      <c r="G45" s="61"/>
      <c r="H45" s="63"/>
      <c r="I45" s="41"/>
      <c r="J45" s="41"/>
      <c r="K45" s="41" t="s">
        <v>47</v>
      </c>
      <c r="L45" s="41"/>
      <c r="M45" s="41"/>
      <c r="N45" s="61"/>
      <c r="O45" s="63"/>
      <c r="P45" s="41"/>
      <c r="Q45" s="41"/>
      <c r="R45" s="41"/>
      <c r="S45" s="41"/>
      <c r="T45" s="41"/>
      <c r="U45" s="61"/>
      <c r="V45" s="63"/>
      <c r="W45" s="41"/>
      <c r="X45" s="41"/>
      <c r="Y45" s="41"/>
      <c r="Z45" s="41" t="s">
        <v>50</v>
      </c>
      <c r="AA45" s="41"/>
      <c r="AB45" s="61"/>
      <c r="AC45" s="63"/>
      <c r="AD45" s="41"/>
      <c r="AE45" s="41"/>
      <c r="AF45" s="41"/>
      <c r="AG45" s="41"/>
      <c r="AH45" s="41"/>
      <c r="AI45" s="54"/>
      <c r="AJ45" s="14">
        <f t="shared" si="2"/>
        <v>1</v>
      </c>
      <c r="AK45" s="14">
        <f t="shared" si="3"/>
        <v>0</v>
      </c>
      <c r="AL45" s="14">
        <f t="shared" si="4"/>
        <v>0</v>
      </c>
      <c r="AM45" s="14">
        <f t="shared" si="5"/>
        <v>1</v>
      </c>
      <c r="AN45" s="14">
        <f t="shared" si="6"/>
        <v>0</v>
      </c>
      <c r="AO45" s="120"/>
      <c r="AP45" s="102">
        <f t="shared" si="7"/>
        <v>2</v>
      </c>
      <c r="AQ45" s="85"/>
      <c r="AW45" s="77"/>
      <c r="AX45" s="88"/>
      <c r="AY45" s="88"/>
      <c r="AZ45" s="88"/>
    </row>
    <row r="46" spans="2:52" s="56" customFormat="1" ht="15" x14ac:dyDescent="0.25">
      <c r="B46" s="83"/>
      <c r="C46" s="89" t="s">
        <v>72</v>
      </c>
      <c r="D46" s="72"/>
      <c r="E46" s="41"/>
      <c r="F46" s="41"/>
      <c r="G46" s="61"/>
      <c r="H46" s="63"/>
      <c r="I46" s="41"/>
      <c r="J46" s="41"/>
      <c r="K46" s="41"/>
      <c r="L46" s="41" t="s">
        <v>44</v>
      </c>
      <c r="M46" s="41"/>
      <c r="N46" s="61"/>
      <c r="O46" s="63"/>
      <c r="P46" s="41"/>
      <c r="Q46" s="41"/>
      <c r="R46" s="41"/>
      <c r="S46" s="41"/>
      <c r="T46" s="41"/>
      <c r="U46" s="61"/>
      <c r="V46" s="63"/>
      <c r="W46" s="41"/>
      <c r="X46" s="41"/>
      <c r="Y46" s="41"/>
      <c r="Z46" s="41"/>
      <c r="AA46" s="41" t="s">
        <v>48</v>
      </c>
      <c r="AB46" s="61"/>
      <c r="AC46" s="63"/>
      <c r="AD46" s="41"/>
      <c r="AE46" s="41"/>
      <c r="AF46" s="41"/>
      <c r="AG46" s="41"/>
      <c r="AH46" s="41"/>
      <c r="AI46" s="54"/>
      <c r="AJ46" s="14">
        <f t="shared" si="2"/>
        <v>0</v>
      </c>
      <c r="AK46" s="14">
        <f t="shared" si="3"/>
        <v>1</v>
      </c>
      <c r="AL46" s="14">
        <f t="shared" si="4"/>
        <v>0</v>
      </c>
      <c r="AM46" s="14">
        <f t="shared" si="5"/>
        <v>1</v>
      </c>
      <c r="AN46" s="14">
        <f t="shared" si="6"/>
        <v>0</v>
      </c>
      <c r="AO46" s="120"/>
      <c r="AP46" s="102">
        <f t="shared" si="7"/>
        <v>2</v>
      </c>
      <c r="AQ46" s="85"/>
      <c r="AW46" s="77"/>
      <c r="AX46" s="88"/>
      <c r="AY46" s="88"/>
      <c r="AZ46" s="88"/>
    </row>
    <row r="47" spans="2:52" s="56" customFormat="1" x14ac:dyDescent="0.3">
      <c r="B47" s="83"/>
      <c r="C47" s="89" t="s">
        <v>73</v>
      </c>
      <c r="D47" s="72"/>
      <c r="E47" s="41"/>
      <c r="F47" s="41"/>
      <c r="G47" s="61"/>
      <c r="H47" s="63"/>
      <c r="I47" s="41"/>
      <c r="J47" s="41"/>
      <c r="K47" s="41"/>
      <c r="L47" s="41"/>
      <c r="M47" s="41" t="s">
        <v>51</v>
      </c>
      <c r="N47" s="61"/>
      <c r="O47" s="63"/>
      <c r="P47" s="41"/>
      <c r="Q47" s="41"/>
      <c r="R47" s="41"/>
      <c r="S47" s="41"/>
      <c r="T47" s="41"/>
      <c r="U47" s="61"/>
      <c r="V47" s="63"/>
      <c r="W47" s="41"/>
      <c r="X47" s="41"/>
      <c r="Y47" s="41"/>
      <c r="Z47" s="41"/>
      <c r="AA47" s="41"/>
      <c r="AB47" s="61" t="s">
        <v>41</v>
      </c>
      <c r="AC47" s="63"/>
      <c r="AD47" s="41"/>
      <c r="AE47" s="41"/>
      <c r="AF47" s="41"/>
      <c r="AG47" s="41"/>
      <c r="AH47" s="41"/>
      <c r="AI47" s="54"/>
      <c r="AJ47" s="14">
        <f t="shared" si="2"/>
        <v>1</v>
      </c>
      <c r="AK47" s="14">
        <f t="shared" si="3"/>
        <v>0</v>
      </c>
      <c r="AL47" s="14">
        <f t="shared" si="4"/>
        <v>0</v>
      </c>
      <c r="AM47" s="14">
        <f t="shared" si="5"/>
        <v>0</v>
      </c>
      <c r="AN47" s="14">
        <f t="shared" si="6"/>
        <v>1</v>
      </c>
      <c r="AO47" s="120"/>
      <c r="AP47" s="102">
        <f t="shared" si="7"/>
        <v>2</v>
      </c>
      <c r="AQ47" s="85"/>
    </row>
    <row r="48" spans="2:52" s="56" customFormat="1" ht="15" x14ac:dyDescent="0.25">
      <c r="B48" s="83"/>
      <c r="C48" s="89" t="s">
        <v>74</v>
      </c>
      <c r="D48" s="72"/>
      <c r="E48" s="41"/>
      <c r="F48" s="41"/>
      <c r="G48" s="61"/>
      <c r="H48" s="63"/>
      <c r="I48" s="41"/>
      <c r="J48" s="41"/>
      <c r="K48" s="41"/>
      <c r="L48" s="41"/>
      <c r="M48" s="41"/>
      <c r="N48" s="61" t="s">
        <v>50</v>
      </c>
      <c r="O48" s="63"/>
      <c r="P48" s="41"/>
      <c r="Q48" s="41"/>
      <c r="R48" s="41"/>
      <c r="S48" s="41"/>
      <c r="T48" s="41"/>
      <c r="U48" s="61"/>
      <c r="V48" s="63"/>
      <c r="W48" s="41"/>
      <c r="X48" s="41"/>
      <c r="Y48" s="41"/>
      <c r="Z48" s="41"/>
      <c r="AA48" s="41"/>
      <c r="AB48" s="61"/>
      <c r="AC48" s="63" t="s">
        <v>43</v>
      </c>
      <c r="AD48" s="41"/>
      <c r="AE48" s="41"/>
      <c r="AF48" s="41"/>
      <c r="AG48" s="41"/>
      <c r="AH48" s="41"/>
      <c r="AI48" s="54"/>
      <c r="AJ48" s="14">
        <f t="shared" si="2"/>
        <v>0</v>
      </c>
      <c r="AK48" s="14">
        <f t="shared" si="3"/>
        <v>0</v>
      </c>
      <c r="AL48" s="14">
        <f t="shared" si="4"/>
        <v>1</v>
      </c>
      <c r="AM48" s="14">
        <f t="shared" si="5"/>
        <v>1</v>
      </c>
      <c r="AN48" s="14">
        <f t="shared" si="6"/>
        <v>0</v>
      </c>
      <c r="AO48" s="120"/>
      <c r="AP48" s="102">
        <f t="shared" si="7"/>
        <v>2</v>
      </c>
      <c r="AQ48" s="85"/>
      <c r="AW48" s="77"/>
      <c r="AX48" s="88"/>
      <c r="AY48" s="88"/>
      <c r="AZ48" s="88"/>
    </row>
    <row r="49" spans="2:52" s="56" customFormat="1" ht="15" x14ac:dyDescent="0.25">
      <c r="B49" s="83"/>
      <c r="C49" s="89" t="s">
        <v>75</v>
      </c>
      <c r="D49" s="72"/>
      <c r="E49" s="41"/>
      <c r="F49" s="41"/>
      <c r="G49" s="61"/>
      <c r="H49" s="63"/>
      <c r="I49" s="41"/>
      <c r="J49" s="41"/>
      <c r="K49" s="41"/>
      <c r="L49" s="41"/>
      <c r="M49" s="41"/>
      <c r="N49" s="61"/>
      <c r="O49" s="63" t="s">
        <v>43</v>
      </c>
      <c r="P49" s="41"/>
      <c r="Q49" s="41"/>
      <c r="R49" s="41"/>
      <c r="S49" s="41"/>
      <c r="T49" s="41"/>
      <c r="U49" s="61"/>
      <c r="V49" s="63"/>
      <c r="W49" s="41"/>
      <c r="X49" s="41"/>
      <c r="Y49" s="41"/>
      <c r="Z49" s="41"/>
      <c r="AA49" s="41"/>
      <c r="AB49" s="61"/>
      <c r="AC49" s="63"/>
      <c r="AD49" s="41" t="s">
        <v>41</v>
      </c>
      <c r="AE49" s="41"/>
      <c r="AF49" s="41"/>
      <c r="AG49" s="41"/>
      <c r="AH49" s="41"/>
      <c r="AI49" s="54"/>
      <c r="AJ49" s="14">
        <f t="shared" si="2"/>
        <v>1</v>
      </c>
      <c r="AK49" s="14">
        <f t="shared" si="3"/>
        <v>0</v>
      </c>
      <c r="AL49" s="14">
        <f t="shared" si="4"/>
        <v>1</v>
      </c>
      <c r="AM49" s="14">
        <f t="shared" si="5"/>
        <v>0</v>
      </c>
      <c r="AN49" s="14">
        <f t="shared" si="6"/>
        <v>0</v>
      </c>
      <c r="AO49" s="120"/>
      <c r="AP49" s="102">
        <f t="shared" si="7"/>
        <v>2</v>
      </c>
      <c r="AQ49" s="85"/>
      <c r="AW49" s="77"/>
      <c r="AX49" s="90"/>
      <c r="AY49" s="90"/>
      <c r="AZ49" s="90"/>
    </row>
    <row r="50" spans="2:52" s="56" customFormat="1" ht="15" x14ac:dyDescent="0.25">
      <c r="B50" s="83"/>
      <c r="C50" s="89" t="s">
        <v>76</v>
      </c>
      <c r="D50" s="72"/>
      <c r="E50" s="41"/>
      <c r="F50" s="41"/>
      <c r="G50" s="61"/>
      <c r="H50" s="63"/>
      <c r="I50" s="41"/>
      <c r="J50" s="41"/>
      <c r="K50" s="41"/>
      <c r="L50" s="41"/>
      <c r="M50" s="41"/>
      <c r="N50" s="61"/>
      <c r="O50" s="63"/>
      <c r="P50" s="41" t="s">
        <v>47</v>
      </c>
      <c r="Q50" s="41"/>
      <c r="R50" s="41"/>
      <c r="S50" s="41"/>
      <c r="T50" s="41"/>
      <c r="U50" s="61"/>
      <c r="V50" s="63"/>
      <c r="W50" s="41"/>
      <c r="X50" s="41"/>
      <c r="Y50" s="41"/>
      <c r="Z50" s="41"/>
      <c r="AA50" s="41"/>
      <c r="AB50" s="61"/>
      <c r="AC50" s="63"/>
      <c r="AD50" s="41"/>
      <c r="AE50" s="41" t="s">
        <v>43</v>
      </c>
      <c r="AF50" s="41"/>
      <c r="AG50" s="41"/>
      <c r="AH50" s="41"/>
      <c r="AI50" s="54"/>
      <c r="AJ50" s="14">
        <f t="shared" si="2"/>
        <v>1</v>
      </c>
      <c r="AK50" s="14">
        <f t="shared" si="3"/>
        <v>0</v>
      </c>
      <c r="AL50" s="14">
        <f t="shared" si="4"/>
        <v>1</v>
      </c>
      <c r="AM50" s="14">
        <f t="shared" si="5"/>
        <v>0</v>
      </c>
      <c r="AN50" s="14">
        <f t="shared" si="6"/>
        <v>0</v>
      </c>
      <c r="AO50" s="120"/>
      <c r="AP50" s="102">
        <f t="shared" si="7"/>
        <v>2</v>
      </c>
      <c r="AQ50" s="85"/>
      <c r="AW50" s="77"/>
      <c r="AX50" s="88"/>
      <c r="AY50" s="88"/>
      <c r="AZ50" s="88"/>
    </row>
    <row r="51" spans="2:52" s="56" customFormat="1" ht="15" x14ac:dyDescent="0.25">
      <c r="B51" s="83"/>
      <c r="C51" s="89" t="s">
        <v>77</v>
      </c>
      <c r="D51" s="72"/>
      <c r="E51" s="41"/>
      <c r="F51" s="41"/>
      <c r="G51" s="61"/>
      <c r="H51" s="63"/>
      <c r="I51" s="41"/>
      <c r="J51" s="41"/>
      <c r="K51" s="41"/>
      <c r="L51" s="41"/>
      <c r="M51" s="41"/>
      <c r="N51" s="61"/>
      <c r="O51" s="63"/>
      <c r="P51" s="41"/>
      <c r="Q51" s="41" t="s">
        <v>50</v>
      </c>
      <c r="R51" s="41"/>
      <c r="S51" s="41"/>
      <c r="T51" s="41"/>
      <c r="U51" s="61"/>
      <c r="V51" s="63"/>
      <c r="W51" s="41"/>
      <c r="X51" s="41"/>
      <c r="Y51" s="41"/>
      <c r="Z51" s="41"/>
      <c r="AA51" s="41"/>
      <c r="AB51" s="61"/>
      <c r="AC51" s="63"/>
      <c r="AD51" s="41"/>
      <c r="AE51" s="41"/>
      <c r="AF51" s="41" t="s">
        <v>48</v>
      </c>
      <c r="AG51" s="41"/>
      <c r="AH51" s="41"/>
      <c r="AI51" s="54"/>
      <c r="AJ51" s="14">
        <f t="shared" si="2"/>
        <v>0</v>
      </c>
      <c r="AK51" s="14">
        <f t="shared" si="3"/>
        <v>1</v>
      </c>
      <c r="AL51" s="14">
        <f t="shared" si="4"/>
        <v>0</v>
      </c>
      <c r="AM51" s="14">
        <f t="shared" si="5"/>
        <v>1</v>
      </c>
      <c r="AN51" s="14">
        <f t="shared" si="6"/>
        <v>0</v>
      </c>
      <c r="AO51" s="120"/>
      <c r="AP51" s="102">
        <f t="shared" si="7"/>
        <v>2</v>
      </c>
      <c r="AQ51" s="85"/>
      <c r="AW51" s="77"/>
      <c r="AX51" s="88"/>
      <c r="AY51" s="88"/>
      <c r="AZ51" s="88"/>
    </row>
    <row r="52" spans="2:52" s="56" customFormat="1" ht="15.75" thickBot="1" x14ac:dyDescent="0.3">
      <c r="B52" s="83"/>
      <c r="C52" s="94" t="s">
        <v>78</v>
      </c>
      <c r="D52" s="95"/>
      <c r="E52" s="96"/>
      <c r="F52" s="96"/>
      <c r="G52" s="97"/>
      <c r="H52" s="98"/>
      <c r="I52" s="96"/>
      <c r="J52" s="96"/>
      <c r="K52" s="96"/>
      <c r="L52" s="96"/>
      <c r="M52" s="96"/>
      <c r="N52" s="97"/>
      <c r="O52" s="98"/>
      <c r="P52" s="96"/>
      <c r="Q52" s="96"/>
      <c r="R52" s="96" t="s">
        <v>48</v>
      </c>
      <c r="S52" s="96"/>
      <c r="T52" s="96"/>
      <c r="U52" s="97"/>
      <c r="V52" s="98"/>
      <c r="W52" s="96"/>
      <c r="X52" s="96"/>
      <c r="Y52" s="96"/>
      <c r="Z52" s="96"/>
      <c r="AA52" s="96"/>
      <c r="AB52" s="97"/>
      <c r="AC52" s="98"/>
      <c r="AD52" s="96"/>
      <c r="AE52" s="96"/>
      <c r="AF52" s="96"/>
      <c r="AG52" s="96" t="s">
        <v>48</v>
      </c>
      <c r="AH52" s="96"/>
      <c r="AI52" s="54"/>
      <c r="AJ52" s="14">
        <f t="shared" si="2"/>
        <v>0</v>
      </c>
      <c r="AK52" s="14">
        <f t="shared" si="3"/>
        <v>2</v>
      </c>
      <c r="AL52" s="14">
        <f t="shared" si="4"/>
        <v>0</v>
      </c>
      <c r="AM52" s="14">
        <f t="shared" si="5"/>
        <v>0</v>
      </c>
      <c r="AN52" s="14">
        <f t="shared" si="6"/>
        <v>0</v>
      </c>
      <c r="AO52" s="120"/>
      <c r="AP52" s="106">
        <f t="shared" si="7"/>
        <v>2</v>
      </c>
      <c r="AQ52" s="85"/>
    </row>
    <row r="53" spans="2:52" s="56" customFormat="1" ht="15" x14ac:dyDescent="0.25">
      <c r="B53" s="83"/>
      <c r="C53" s="99" t="s">
        <v>79</v>
      </c>
      <c r="D53" s="108"/>
      <c r="E53" s="109"/>
      <c r="F53" s="109"/>
      <c r="G53" s="110"/>
      <c r="H53" s="111"/>
      <c r="I53" s="109"/>
      <c r="J53" s="109"/>
      <c r="K53" s="109"/>
      <c r="L53" s="109"/>
      <c r="M53" s="109"/>
      <c r="N53" s="110"/>
      <c r="O53" s="111"/>
      <c r="P53" s="109"/>
      <c r="Q53" s="109"/>
      <c r="R53" s="109"/>
      <c r="S53" s="109"/>
      <c r="T53" s="109"/>
      <c r="U53" s="110"/>
      <c r="V53" s="111" t="s">
        <v>87</v>
      </c>
      <c r="W53" s="109"/>
      <c r="X53" s="109" t="s">
        <v>88</v>
      </c>
      <c r="Y53" s="109"/>
      <c r="Z53" s="109"/>
      <c r="AA53" s="109">
        <v>1</v>
      </c>
      <c r="AB53" s="110"/>
      <c r="AC53" s="111"/>
      <c r="AD53" s="109"/>
      <c r="AE53" s="109"/>
      <c r="AF53" s="109"/>
      <c r="AG53" s="109"/>
      <c r="AH53" s="109"/>
      <c r="AI53" s="54"/>
      <c r="AJ53" s="54"/>
      <c r="AK53" s="54"/>
      <c r="AL53" s="54"/>
      <c r="AM53" s="54"/>
      <c r="AN53" s="54"/>
      <c r="AO53" s="100"/>
      <c r="AP53" s="107">
        <f>COUNTA(D53:AH53)</f>
        <v>3</v>
      </c>
      <c r="AQ53" s="85"/>
      <c r="AW53" s="77"/>
      <c r="AX53" s="88"/>
      <c r="AY53" s="88"/>
      <c r="AZ53" s="88"/>
    </row>
    <row r="54" spans="2:52" s="56" customFormat="1" ht="15" x14ac:dyDescent="0.25">
      <c r="B54" s="83"/>
      <c r="C54" s="92" t="s">
        <v>80</v>
      </c>
      <c r="D54" s="112"/>
      <c r="E54" s="113"/>
      <c r="F54" s="113"/>
      <c r="G54" s="114"/>
      <c r="H54" s="115"/>
      <c r="I54" s="113"/>
      <c r="J54" s="113"/>
      <c r="K54" s="113"/>
      <c r="L54" s="113"/>
      <c r="M54" s="113"/>
      <c r="N54" s="114"/>
      <c r="O54" s="115"/>
      <c r="P54" s="113"/>
      <c r="Q54" s="113"/>
      <c r="R54" s="113"/>
      <c r="S54" s="113"/>
      <c r="T54" s="113"/>
      <c r="U54" s="114"/>
      <c r="V54" s="115"/>
      <c r="W54" s="113"/>
      <c r="X54" s="113"/>
      <c r="Y54" s="113"/>
      <c r="Z54" s="113" t="s">
        <v>89</v>
      </c>
      <c r="AA54" s="113"/>
      <c r="AB54" s="114">
        <v>1</v>
      </c>
      <c r="AC54" s="115"/>
      <c r="AD54" s="113"/>
      <c r="AE54" s="113"/>
      <c r="AF54" s="113"/>
      <c r="AG54" s="113"/>
      <c r="AH54" s="113"/>
      <c r="AI54" s="54"/>
      <c r="AJ54" s="54"/>
      <c r="AK54" s="54"/>
      <c r="AL54" s="54"/>
      <c r="AM54" s="54"/>
      <c r="AN54" s="54"/>
      <c r="AO54" s="100"/>
      <c r="AP54" s="102">
        <f t="shared" ref="AP54:AP55" si="8">COUNTA(D54:AH54)</f>
        <v>2</v>
      </c>
      <c r="AQ54" s="85"/>
      <c r="AW54" s="77"/>
      <c r="AX54" s="90"/>
      <c r="AY54" s="90"/>
      <c r="AZ54" s="90"/>
    </row>
    <row r="55" spans="2:52" s="56" customFormat="1" ht="15" thickBot="1" x14ac:dyDescent="0.35">
      <c r="B55" s="83"/>
      <c r="C55" s="93" t="s">
        <v>81</v>
      </c>
      <c r="D55" s="112"/>
      <c r="E55" s="113"/>
      <c r="F55" s="113"/>
      <c r="G55" s="114"/>
      <c r="H55" s="115"/>
      <c r="I55" s="113"/>
      <c r="J55" s="113"/>
      <c r="K55" s="113"/>
      <c r="L55" s="113"/>
      <c r="M55" s="113"/>
      <c r="N55" s="114"/>
      <c r="O55" s="115"/>
      <c r="P55" s="113"/>
      <c r="Q55" s="113"/>
      <c r="R55" s="113"/>
      <c r="S55" s="113"/>
      <c r="T55" s="113"/>
      <c r="U55" s="114"/>
      <c r="V55" s="115"/>
      <c r="W55" s="113"/>
      <c r="X55" s="113"/>
      <c r="Y55" s="113"/>
      <c r="Z55" s="113"/>
      <c r="AA55" s="113"/>
      <c r="AB55" s="114">
        <v>1</v>
      </c>
      <c r="AC55" s="115"/>
      <c r="AD55" s="113"/>
      <c r="AE55" s="113"/>
      <c r="AF55" s="113">
        <v>4</v>
      </c>
      <c r="AG55" s="113"/>
      <c r="AH55" s="113"/>
      <c r="AI55" s="54"/>
      <c r="AJ55" s="54"/>
      <c r="AK55" s="54"/>
      <c r="AL55" s="54"/>
      <c r="AM55" s="54"/>
      <c r="AN55" s="54"/>
      <c r="AO55" s="100"/>
      <c r="AP55" s="105">
        <f t="shared" si="8"/>
        <v>2</v>
      </c>
      <c r="AQ55" s="85"/>
      <c r="AW55" s="77"/>
      <c r="AX55" s="88"/>
      <c r="AY55" s="88"/>
      <c r="AZ55" s="88"/>
    </row>
    <row r="56" spans="2:52" s="56" customFormat="1" ht="15.75" thickBot="1" x14ac:dyDescent="0.3">
      <c r="B56" s="83"/>
      <c r="C56" s="86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54"/>
      <c r="AJ56" s="54"/>
      <c r="AK56" s="54"/>
      <c r="AL56" s="54"/>
      <c r="AM56" s="54"/>
      <c r="AN56" s="54"/>
      <c r="AO56" s="54"/>
      <c r="AP56" s="116">
        <f>SUM(AP38:AP55)</f>
        <v>43</v>
      </c>
      <c r="AQ56" s="85"/>
    </row>
    <row r="57" spans="2:52" s="56" customFormat="1" ht="15" x14ac:dyDescent="0.25">
      <c r="B57" s="83"/>
      <c r="C57" s="86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54"/>
      <c r="AJ57" s="54"/>
      <c r="AK57" s="54"/>
      <c r="AL57" s="54"/>
      <c r="AM57" s="54"/>
      <c r="AN57" s="54"/>
      <c r="AO57" s="54"/>
      <c r="AQ57" s="85"/>
    </row>
    <row r="58" spans="2:52" s="56" customFormat="1" ht="20.100000000000001" customHeight="1" thickBot="1" x14ac:dyDescent="0.3">
      <c r="B58" s="83"/>
      <c r="C58" s="84" t="str">
        <f>"Février " &amp; ParamAnnee</f>
        <v>Février 2020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54"/>
      <c r="AJ58" s="54"/>
      <c r="AK58" s="54"/>
      <c r="AL58" s="54"/>
      <c r="AM58" s="54"/>
      <c r="AN58" s="54"/>
      <c r="AO58" s="54"/>
      <c r="AP58" s="54"/>
      <c r="AQ58" s="85"/>
    </row>
    <row r="59" spans="2:52" s="56" customFormat="1" ht="15.75" thickBot="1" x14ac:dyDescent="0.3">
      <c r="B59" s="83"/>
      <c r="C59" s="86"/>
      <c r="D59" s="60">
        <f>DATE(Annee,2,1)</f>
        <v>43862</v>
      </c>
      <c r="E59" s="62">
        <f>D59+1</f>
        <v>43863</v>
      </c>
      <c r="F59" s="57">
        <f t="shared" ref="F59:AE59" si="9">E59+1</f>
        <v>43864</v>
      </c>
      <c r="G59" s="57">
        <f t="shared" si="9"/>
        <v>43865</v>
      </c>
      <c r="H59" s="57">
        <f t="shared" si="9"/>
        <v>43866</v>
      </c>
      <c r="I59" s="57">
        <f t="shared" si="9"/>
        <v>43867</v>
      </c>
      <c r="J59" s="57">
        <f t="shared" si="9"/>
        <v>43868</v>
      </c>
      <c r="K59" s="60">
        <f t="shared" si="9"/>
        <v>43869</v>
      </c>
      <c r="L59" s="62">
        <f t="shared" si="9"/>
        <v>43870</v>
      </c>
      <c r="M59" s="57">
        <f t="shared" si="9"/>
        <v>43871</v>
      </c>
      <c r="N59" s="57">
        <f t="shared" si="9"/>
        <v>43872</v>
      </c>
      <c r="O59" s="57">
        <f t="shared" si="9"/>
        <v>43873</v>
      </c>
      <c r="P59" s="57">
        <f t="shared" si="9"/>
        <v>43874</v>
      </c>
      <c r="Q59" s="57">
        <f t="shared" si="9"/>
        <v>43875</v>
      </c>
      <c r="R59" s="60">
        <f t="shared" si="9"/>
        <v>43876</v>
      </c>
      <c r="S59" s="62">
        <f t="shared" si="9"/>
        <v>43877</v>
      </c>
      <c r="T59" s="57">
        <f t="shared" si="9"/>
        <v>43878</v>
      </c>
      <c r="U59" s="57">
        <f t="shared" si="9"/>
        <v>43879</v>
      </c>
      <c r="V59" s="57">
        <f t="shared" si="9"/>
        <v>43880</v>
      </c>
      <c r="W59" s="57">
        <f t="shared" si="9"/>
        <v>43881</v>
      </c>
      <c r="X59" s="57">
        <f t="shared" si="9"/>
        <v>43882</v>
      </c>
      <c r="Y59" s="60">
        <f t="shared" si="9"/>
        <v>43883</v>
      </c>
      <c r="Z59" s="62">
        <f t="shared" si="9"/>
        <v>43884</v>
      </c>
      <c r="AA59" s="57">
        <f t="shared" si="9"/>
        <v>43885</v>
      </c>
      <c r="AB59" s="57">
        <f t="shared" si="9"/>
        <v>43886</v>
      </c>
      <c r="AC59" s="57">
        <f t="shared" si="9"/>
        <v>43887</v>
      </c>
      <c r="AD59" s="57">
        <f t="shared" si="9"/>
        <v>43888</v>
      </c>
      <c r="AE59" s="57">
        <f t="shared" si="9"/>
        <v>43889</v>
      </c>
      <c r="AF59" s="60">
        <f>IF(DAY(AE59+1)=1,"",AE59+1)</f>
        <v>43890</v>
      </c>
      <c r="AG59" s="64"/>
      <c r="AH59" s="64"/>
      <c r="AI59" s="87"/>
      <c r="AJ59" s="58" t="str">
        <f>$R$17</f>
        <v>Y</v>
      </c>
      <c r="AK59" s="59" t="str">
        <f>$R$19</f>
        <v>P</v>
      </c>
      <c r="AL59" s="59" t="str">
        <f>$R$21</f>
        <v>SL</v>
      </c>
      <c r="AM59" s="59" t="str">
        <f>$R$23</f>
        <v>SC</v>
      </c>
      <c r="AN59" s="59" t="str">
        <f>$R$25</f>
        <v>V</v>
      </c>
      <c r="AO59" s="100"/>
      <c r="AP59" s="104" t="s">
        <v>52</v>
      </c>
      <c r="AQ59" s="85"/>
    </row>
    <row r="60" spans="2:52" s="56" customFormat="1" ht="15" x14ac:dyDescent="0.25">
      <c r="B60" s="83"/>
      <c r="C60" s="89" t="s">
        <v>64</v>
      </c>
      <c r="D60" s="61"/>
      <c r="E60" s="63"/>
      <c r="F60" s="41"/>
      <c r="G60" s="41"/>
      <c r="H60" s="41"/>
      <c r="I60" s="41"/>
      <c r="J60" s="41"/>
      <c r="K60" s="61"/>
      <c r="L60" s="63"/>
      <c r="M60" s="41"/>
      <c r="N60" s="41"/>
      <c r="O60" s="41"/>
      <c r="P60" s="41"/>
      <c r="Q60" s="41"/>
      <c r="R60" s="61"/>
      <c r="S60" s="63"/>
      <c r="T60" s="41"/>
      <c r="U60" s="41"/>
      <c r="V60" s="41"/>
      <c r="W60" s="41"/>
      <c r="X60" s="41"/>
      <c r="Y60" s="61"/>
      <c r="Z60" s="63"/>
      <c r="AA60" s="41"/>
      <c r="AB60" s="41"/>
      <c r="AC60" s="41"/>
      <c r="AD60" s="41"/>
      <c r="AE60" s="41"/>
      <c r="AF60" s="61"/>
      <c r="AG60" s="80"/>
      <c r="AH60" s="80"/>
      <c r="AI60" s="54"/>
      <c r="AJ60" s="14">
        <f>COUNTIF(D60:AH60,"*Y*")</f>
        <v>0</v>
      </c>
      <c r="AK60" s="14">
        <f>COUNTIF(D60:AH60,"*P*")</f>
        <v>0</v>
      </c>
      <c r="AL60" s="14">
        <f>COUNTIF(D60:AH60,"*SL*")</f>
        <v>0</v>
      </c>
      <c r="AM60" s="14">
        <f>COUNTIF(D60:AH60,"*SC*")</f>
        <v>0</v>
      </c>
      <c r="AN60" s="14">
        <f>COUNTIF(D60:AH60,"*V*")</f>
        <v>0</v>
      </c>
      <c r="AO60" s="100"/>
      <c r="AP60" s="103">
        <f>SUM(AJ60:AN60)</f>
        <v>0</v>
      </c>
      <c r="AQ60" s="85"/>
    </row>
    <row r="61" spans="2:52" s="56" customFormat="1" ht="15" x14ac:dyDescent="0.25">
      <c r="B61" s="83"/>
      <c r="C61" s="89" t="s">
        <v>65</v>
      </c>
      <c r="D61" s="61" t="s">
        <v>48</v>
      </c>
      <c r="E61" s="63"/>
      <c r="F61" s="41"/>
      <c r="G61" s="41"/>
      <c r="H61" s="41"/>
      <c r="I61" s="41"/>
      <c r="J61" s="41"/>
      <c r="K61" s="61"/>
      <c r="L61" s="63"/>
      <c r="M61" s="41"/>
      <c r="N61" s="41"/>
      <c r="O61" s="41"/>
      <c r="P61" s="41"/>
      <c r="Q61" s="41"/>
      <c r="R61" s="61"/>
      <c r="S61" s="63"/>
      <c r="T61" s="41"/>
      <c r="U61" s="41"/>
      <c r="V61" s="41"/>
      <c r="W61" s="41"/>
      <c r="X61" s="41"/>
      <c r="Y61" s="61"/>
      <c r="Z61" s="63"/>
      <c r="AA61" s="41"/>
      <c r="AB61" s="41"/>
      <c r="AC61" s="41"/>
      <c r="AD61" s="41"/>
      <c r="AE61" s="41"/>
      <c r="AF61" s="61"/>
      <c r="AG61" s="80"/>
      <c r="AH61" s="80"/>
      <c r="AI61" s="54"/>
      <c r="AJ61" s="14">
        <f t="shared" ref="AJ61:AJ74" si="10">COUNTIF(D61:AH61,"*Y*")</f>
        <v>0</v>
      </c>
      <c r="AK61" s="14">
        <f t="shared" ref="AK61:AK74" si="11">COUNTIF(D61:AH61,"*P*")</f>
        <v>1</v>
      </c>
      <c r="AL61" s="14">
        <f t="shared" ref="AL61:AL74" si="12">COUNTIF(D61:AH61,"*SL*")</f>
        <v>0</v>
      </c>
      <c r="AM61" s="14">
        <f t="shared" ref="AM61:AM74" si="13">COUNTIF(D61:AH61,"*SC*")</f>
        <v>0</v>
      </c>
      <c r="AN61" s="14">
        <f t="shared" ref="AN61:AN74" si="14">COUNTIF(D61:AH61,"*V*")</f>
        <v>0</v>
      </c>
      <c r="AO61" s="100"/>
      <c r="AP61" s="102">
        <f t="shared" ref="AP61:AP74" si="15">SUM(AJ61:AN61)</f>
        <v>1</v>
      </c>
      <c r="AQ61" s="85"/>
    </row>
    <row r="62" spans="2:52" s="56" customFormat="1" x14ac:dyDescent="0.3">
      <c r="B62" s="83"/>
      <c r="C62" s="89" t="s">
        <v>66</v>
      </c>
      <c r="D62" s="61"/>
      <c r="E62" s="63" t="s">
        <v>43</v>
      </c>
      <c r="F62" s="41"/>
      <c r="G62" s="41"/>
      <c r="H62" s="41"/>
      <c r="I62" s="41"/>
      <c r="J62" s="41"/>
      <c r="K62" s="61"/>
      <c r="L62" s="63"/>
      <c r="M62" s="41"/>
      <c r="N62" s="41"/>
      <c r="O62" s="41"/>
      <c r="P62" s="41"/>
      <c r="Q62" s="41"/>
      <c r="R62" s="61"/>
      <c r="S62" s="63"/>
      <c r="T62" s="41"/>
      <c r="U62" s="41"/>
      <c r="V62" s="41"/>
      <c r="W62" s="41"/>
      <c r="X62" s="41"/>
      <c r="Y62" s="61"/>
      <c r="Z62" s="63"/>
      <c r="AA62" s="41"/>
      <c r="AB62" s="41"/>
      <c r="AC62" s="41"/>
      <c r="AD62" s="41"/>
      <c r="AE62" s="41"/>
      <c r="AF62" s="61"/>
      <c r="AG62" s="80"/>
      <c r="AH62" s="80"/>
      <c r="AI62" s="54"/>
      <c r="AJ62" s="14">
        <f t="shared" si="10"/>
        <v>0</v>
      </c>
      <c r="AK62" s="14">
        <f t="shared" si="11"/>
        <v>0</v>
      </c>
      <c r="AL62" s="14">
        <f t="shared" si="12"/>
        <v>1</v>
      </c>
      <c r="AM62" s="14">
        <f t="shared" si="13"/>
        <v>0</v>
      </c>
      <c r="AN62" s="14">
        <f t="shared" si="14"/>
        <v>0</v>
      </c>
      <c r="AO62" s="100"/>
      <c r="AP62" s="102">
        <f t="shared" si="15"/>
        <v>1</v>
      </c>
      <c r="AQ62" s="85"/>
    </row>
    <row r="63" spans="2:52" s="56" customFormat="1" ht="15" x14ac:dyDescent="0.25">
      <c r="B63" s="83"/>
      <c r="C63" s="89" t="s">
        <v>67</v>
      </c>
      <c r="D63" s="61"/>
      <c r="E63" s="63"/>
      <c r="F63" s="41" t="s">
        <v>47</v>
      </c>
      <c r="G63" s="41"/>
      <c r="H63" s="41"/>
      <c r="I63" s="41"/>
      <c r="J63" s="41"/>
      <c r="K63" s="61"/>
      <c r="L63" s="63"/>
      <c r="M63" s="41"/>
      <c r="N63" s="41"/>
      <c r="O63" s="41"/>
      <c r="P63" s="41"/>
      <c r="Q63" s="41"/>
      <c r="R63" s="61"/>
      <c r="S63" s="63"/>
      <c r="T63" s="41"/>
      <c r="U63" s="41"/>
      <c r="V63" s="41"/>
      <c r="W63" s="41"/>
      <c r="X63" s="41"/>
      <c r="Y63" s="61"/>
      <c r="Z63" s="63"/>
      <c r="AA63" s="41"/>
      <c r="AB63" s="41"/>
      <c r="AC63" s="41"/>
      <c r="AD63" s="41"/>
      <c r="AE63" s="41"/>
      <c r="AF63" s="61"/>
      <c r="AG63" s="80"/>
      <c r="AH63" s="80"/>
      <c r="AI63" s="54"/>
      <c r="AJ63" s="14">
        <f t="shared" si="10"/>
        <v>1</v>
      </c>
      <c r="AK63" s="14">
        <f t="shared" si="11"/>
        <v>0</v>
      </c>
      <c r="AL63" s="14">
        <f t="shared" si="12"/>
        <v>0</v>
      </c>
      <c r="AM63" s="14">
        <f t="shared" si="13"/>
        <v>0</v>
      </c>
      <c r="AN63" s="14">
        <f t="shared" si="14"/>
        <v>0</v>
      </c>
      <c r="AO63" s="100"/>
      <c r="AP63" s="102">
        <f t="shared" si="15"/>
        <v>1</v>
      </c>
      <c r="AQ63" s="85"/>
    </row>
    <row r="64" spans="2:52" s="56" customFormat="1" ht="15" x14ac:dyDescent="0.25">
      <c r="B64" s="83"/>
      <c r="C64" s="89" t="s">
        <v>68</v>
      </c>
      <c r="D64" s="61"/>
      <c r="E64" s="63"/>
      <c r="F64" s="41"/>
      <c r="G64" s="41" t="s">
        <v>43</v>
      </c>
      <c r="H64" s="41"/>
      <c r="I64" s="41"/>
      <c r="J64" s="41"/>
      <c r="K64" s="61"/>
      <c r="L64" s="63"/>
      <c r="M64" s="41"/>
      <c r="N64" s="41"/>
      <c r="O64" s="41"/>
      <c r="P64" s="41"/>
      <c r="Q64" s="41"/>
      <c r="R64" s="61"/>
      <c r="S64" s="63"/>
      <c r="T64" s="41"/>
      <c r="U64" s="41"/>
      <c r="V64" s="41"/>
      <c r="W64" s="41"/>
      <c r="X64" s="41"/>
      <c r="Y64" s="61"/>
      <c r="Z64" s="63"/>
      <c r="AA64" s="41"/>
      <c r="AB64" s="41"/>
      <c r="AC64" s="41"/>
      <c r="AD64" s="41"/>
      <c r="AE64" s="41"/>
      <c r="AF64" s="61"/>
      <c r="AG64" s="80"/>
      <c r="AH64" s="80"/>
      <c r="AI64" s="54"/>
      <c r="AJ64" s="14">
        <f t="shared" si="10"/>
        <v>0</v>
      </c>
      <c r="AK64" s="14">
        <f t="shared" si="11"/>
        <v>0</v>
      </c>
      <c r="AL64" s="14">
        <f t="shared" si="12"/>
        <v>1</v>
      </c>
      <c r="AM64" s="14">
        <f t="shared" si="13"/>
        <v>0</v>
      </c>
      <c r="AN64" s="14">
        <f t="shared" si="14"/>
        <v>0</v>
      </c>
      <c r="AO64" s="100"/>
      <c r="AP64" s="102">
        <f t="shared" si="15"/>
        <v>1</v>
      </c>
      <c r="AQ64" s="85"/>
    </row>
    <row r="65" spans="2:43" s="56" customFormat="1" ht="15" x14ac:dyDescent="0.25">
      <c r="B65" s="83"/>
      <c r="C65" s="89" t="s">
        <v>69</v>
      </c>
      <c r="D65" s="61"/>
      <c r="E65" s="63"/>
      <c r="F65" s="41"/>
      <c r="G65" s="41"/>
      <c r="H65" s="41" t="s">
        <v>44</v>
      </c>
      <c r="I65" s="41"/>
      <c r="J65" s="41"/>
      <c r="K65" s="61"/>
      <c r="L65" s="63"/>
      <c r="M65" s="41"/>
      <c r="N65" s="41"/>
      <c r="O65" s="41"/>
      <c r="P65" s="41"/>
      <c r="Q65" s="41"/>
      <c r="R65" s="61"/>
      <c r="S65" s="63"/>
      <c r="T65" s="41"/>
      <c r="U65" s="41"/>
      <c r="V65" s="41"/>
      <c r="W65" s="41"/>
      <c r="X65" s="41"/>
      <c r="Y65" s="61"/>
      <c r="Z65" s="63"/>
      <c r="AA65" s="41"/>
      <c r="AB65" s="41"/>
      <c r="AC65" s="41"/>
      <c r="AD65" s="41"/>
      <c r="AE65" s="41"/>
      <c r="AF65" s="61"/>
      <c r="AG65" s="80"/>
      <c r="AH65" s="80"/>
      <c r="AI65" s="54"/>
      <c r="AJ65" s="14">
        <f t="shared" si="10"/>
        <v>0</v>
      </c>
      <c r="AK65" s="14">
        <f t="shared" si="11"/>
        <v>0</v>
      </c>
      <c r="AL65" s="14">
        <f t="shared" si="12"/>
        <v>0</v>
      </c>
      <c r="AM65" s="14">
        <f t="shared" si="13"/>
        <v>1</v>
      </c>
      <c r="AN65" s="14">
        <f t="shared" si="14"/>
        <v>0</v>
      </c>
      <c r="AO65" s="100"/>
      <c r="AP65" s="102">
        <f t="shared" si="15"/>
        <v>1</v>
      </c>
      <c r="AQ65" s="85"/>
    </row>
    <row r="66" spans="2:43" s="56" customFormat="1" x14ac:dyDescent="0.3">
      <c r="B66" s="83"/>
      <c r="C66" s="89" t="s">
        <v>70</v>
      </c>
      <c r="D66" s="61"/>
      <c r="E66" s="63"/>
      <c r="F66" s="41"/>
      <c r="G66" s="41"/>
      <c r="H66" s="41"/>
      <c r="I66" s="41" t="s">
        <v>42</v>
      </c>
      <c r="J66" s="41"/>
      <c r="K66" s="61"/>
      <c r="L66" s="63"/>
      <c r="M66" s="41"/>
      <c r="N66" s="41"/>
      <c r="O66" s="41"/>
      <c r="P66" s="41"/>
      <c r="Q66" s="41"/>
      <c r="R66" s="61"/>
      <c r="S66" s="63"/>
      <c r="T66" s="41"/>
      <c r="U66" s="41"/>
      <c r="V66" s="41"/>
      <c r="W66" s="41"/>
      <c r="X66" s="41"/>
      <c r="Y66" s="61"/>
      <c r="Z66" s="63"/>
      <c r="AA66" s="41"/>
      <c r="AB66" s="41"/>
      <c r="AC66" s="41"/>
      <c r="AD66" s="41"/>
      <c r="AE66" s="41"/>
      <c r="AF66" s="61"/>
      <c r="AG66" s="80"/>
      <c r="AH66" s="80"/>
      <c r="AI66" s="54"/>
      <c r="AJ66" s="14">
        <f t="shared" si="10"/>
        <v>0</v>
      </c>
      <c r="AK66" s="14">
        <f t="shared" si="11"/>
        <v>1</v>
      </c>
      <c r="AL66" s="14">
        <f t="shared" si="12"/>
        <v>0</v>
      </c>
      <c r="AM66" s="14">
        <f t="shared" si="13"/>
        <v>0</v>
      </c>
      <c r="AN66" s="14">
        <f t="shared" si="14"/>
        <v>0</v>
      </c>
      <c r="AO66" s="100"/>
      <c r="AP66" s="102">
        <f t="shared" si="15"/>
        <v>1</v>
      </c>
      <c r="AQ66" s="85"/>
    </row>
    <row r="67" spans="2:43" s="56" customFormat="1" x14ac:dyDescent="0.3">
      <c r="B67" s="83"/>
      <c r="C67" s="89" t="s">
        <v>71</v>
      </c>
      <c r="D67" s="61"/>
      <c r="E67" s="63"/>
      <c r="F67" s="41"/>
      <c r="G67" s="41"/>
      <c r="H67" s="41"/>
      <c r="I67" s="41"/>
      <c r="J67" s="41" t="s">
        <v>48</v>
      </c>
      <c r="K67" s="61"/>
      <c r="L67" s="63"/>
      <c r="M67" s="41"/>
      <c r="N67" s="41"/>
      <c r="O67" s="41"/>
      <c r="P67" s="41"/>
      <c r="Q67" s="41"/>
      <c r="R67" s="61"/>
      <c r="S67" s="63"/>
      <c r="T67" s="41"/>
      <c r="U67" s="41"/>
      <c r="V67" s="41"/>
      <c r="W67" s="41"/>
      <c r="X67" s="41"/>
      <c r="Y67" s="61"/>
      <c r="Z67" s="63"/>
      <c r="AA67" s="41"/>
      <c r="AB67" s="41"/>
      <c r="AC67" s="41"/>
      <c r="AD67" s="41"/>
      <c r="AE67" s="41"/>
      <c r="AF67" s="61"/>
      <c r="AG67" s="80"/>
      <c r="AH67" s="80"/>
      <c r="AI67" s="54"/>
      <c r="AJ67" s="14">
        <f t="shared" si="10"/>
        <v>0</v>
      </c>
      <c r="AK67" s="14">
        <f t="shared" si="11"/>
        <v>1</v>
      </c>
      <c r="AL67" s="14">
        <f t="shared" si="12"/>
        <v>0</v>
      </c>
      <c r="AM67" s="14">
        <f t="shared" si="13"/>
        <v>0</v>
      </c>
      <c r="AN67" s="14">
        <f t="shared" si="14"/>
        <v>0</v>
      </c>
      <c r="AO67" s="100"/>
      <c r="AP67" s="102">
        <f t="shared" si="15"/>
        <v>1</v>
      </c>
      <c r="AQ67" s="85"/>
    </row>
    <row r="68" spans="2:43" s="56" customFormat="1" ht="15" x14ac:dyDescent="0.25">
      <c r="B68" s="83"/>
      <c r="C68" s="89" t="s">
        <v>72</v>
      </c>
      <c r="D68" s="61"/>
      <c r="E68" s="63"/>
      <c r="F68" s="41"/>
      <c r="G68" s="41"/>
      <c r="H68" s="41"/>
      <c r="I68" s="41"/>
      <c r="J68" s="41"/>
      <c r="K68" s="61" t="s">
        <v>49</v>
      </c>
      <c r="L68" s="63"/>
      <c r="M68" s="41"/>
      <c r="N68" s="41"/>
      <c r="O68" s="41"/>
      <c r="P68" s="41"/>
      <c r="Q68" s="41"/>
      <c r="R68" s="61"/>
      <c r="S68" s="63"/>
      <c r="T68" s="41"/>
      <c r="U68" s="41"/>
      <c r="V68" s="41"/>
      <c r="W68" s="41"/>
      <c r="X68" s="41"/>
      <c r="Y68" s="61"/>
      <c r="Z68" s="63"/>
      <c r="AA68" s="41"/>
      <c r="AB68" s="41"/>
      <c r="AC68" s="41"/>
      <c r="AD68" s="41"/>
      <c r="AE68" s="41"/>
      <c r="AF68" s="61"/>
      <c r="AG68" s="80"/>
      <c r="AH68" s="80"/>
      <c r="AI68" s="54"/>
      <c r="AJ68" s="14">
        <f t="shared" si="10"/>
        <v>0</v>
      </c>
      <c r="AK68" s="14">
        <f t="shared" si="11"/>
        <v>0</v>
      </c>
      <c r="AL68" s="14">
        <f t="shared" si="12"/>
        <v>1</v>
      </c>
      <c r="AM68" s="14">
        <f t="shared" si="13"/>
        <v>0</v>
      </c>
      <c r="AN68" s="14">
        <f t="shared" si="14"/>
        <v>0</v>
      </c>
      <c r="AO68" s="100"/>
      <c r="AP68" s="102">
        <f t="shared" si="15"/>
        <v>1</v>
      </c>
      <c r="AQ68" s="85"/>
    </row>
    <row r="69" spans="2:43" s="56" customFormat="1" x14ac:dyDescent="0.3">
      <c r="B69" s="83"/>
      <c r="C69" s="89" t="s">
        <v>73</v>
      </c>
      <c r="D69" s="61"/>
      <c r="E69" s="63"/>
      <c r="F69" s="41"/>
      <c r="G69" s="41"/>
      <c r="H69" s="41"/>
      <c r="I69" s="41"/>
      <c r="J69" s="41"/>
      <c r="K69" s="61"/>
      <c r="L69" s="63" t="s">
        <v>44</v>
      </c>
      <c r="M69" s="41"/>
      <c r="N69" s="41"/>
      <c r="O69" s="41"/>
      <c r="P69" s="41"/>
      <c r="Q69" s="41"/>
      <c r="R69" s="61"/>
      <c r="S69" s="63"/>
      <c r="T69" s="41"/>
      <c r="U69" s="41"/>
      <c r="V69" s="41"/>
      <c r="W69" s="41"/>
      <c r="X69" s="41"/>
      <c r="Y69" s="61"/>
      <c r="Z69" s="63"/>
      <c r="AA69" s="41"/>
      <c r="AB69" s="41"/>
      <c r="AC69" s="41"/>
      <c r="AD69" s="41"/>
      <c r="AE69" s="41"/>
      <c r="AF69" s="61"/>
      <c r="AG69" s="80"/>
      <c r="AH69" s="80"/>
      <c r="AI69" s="54"/>
      <c r="AJ69" s="14">
        <f t="shared" si="10"/>
        <v>0</v>
      </c>
      <c r="AK69" s="14">
        <f t="shared" si="11"/>
        <v>0</v>
      </c>
      <c r="AL69" s="14">
        <f t="shared" si="12"/>
        <v>0</v>
      </c>
      <c r="AM69" s="14">
        <f t="shared" si="13"/>
        <v>1</v>
      </c>
      <c r="AN69" s="14">
        <f t="shared" si="14"/>
        <v>0</v>
      </c>
      <c r="AO69" s="100"/>
      <c r="AP69" s="102">
        <f t="shared" si="15"/>
        <v>1</v>
      </c>
      <c r="AQ69" s="85"/>
    </row>
    <row r="70" spans="2:43" s="56" customFormat="1" ht="15" x14ac:dyDescent="0.25">
      <c r="B70" s="83"/>
      <c r="C70" s="89" t="s">
        <v>74</v>
      </c>
      <c r="D70" s="61"/>
      <c r="E70" s="63"/>
      <c r="F70" s="41"/>
      <c r="G70" s="41"/>
      <c r="H70" s="41"/>
      <c r="I70" s="41"/>
      <c r="J70" s="41"/>
      <c r="K70" s="61"/>
      <c r="L70" s="63"/>
      <c r="M70" s="41" t="s">
        <v>50</v>
      </c>
      <c r="N70" s="41"/>
      <c r="O70" s="41"/>
      <c r="P70" s="41"/>
      <c r="Q70" s="41"/>
      <c r="R70" s="61"/>
      <c r="S70" s="63"/>
      <c r="T70" s="41"/>
      <c r="U70" s="41"/>
      <c r="V70" s="41"/>
      <c r="W70" s="41"/>
      <c r="X70" s="41"/>
      <c r="Y70" s="61"/>
      <c r="Z70" s="63"/>
      <c r="AA70" s="41"/>
      <c r="AB70" s="41"/>
      <c r="AC70" s="41"/>
      <c r="AD70" s="41"/>
      <c r="AE70" s="41"/>
      <c r="AF70" s="61"/>
      <c r="AG70" s="80"/>
      <c r="AH70" s="80"/>
      <c r="AI70" s="54"/>
      <c r="AJ70" s="14">
        <f t="shared" si="10"/>
        <v>0</v>
      </c>
      <c r="AK70" s="14">
        <f t="shared" si="11"/>
        <v>0</v>
      </c>
      <c r="AL70" s="14">
        <f t="shared" si="12"/>
        <v>0</v>
      </c>
      <c r="AM70" s="14">
        <f t="shared" si="13"/>
        <v>1</v>
      </c>
      <c r="AN70" s="14">
        <f t="shared" si="14"/>
        <v>0</v>
      </c>
      <c r="AO70" s="100"/>
      <c r="AP70" s="102">
        <f t="shared" si="15"/>
        <v>1</v>
      </c>
      <c r="AQ70" s="85"/>
    </row>
    <row r="71" spans="2:43" s="56" customFormat="1" ht="15" x14ac:dyDescent="0.25">
      <c r="B71" s="83"/>
      <c r="C71" s="89" t="s">
        <v>75</v>
      </c>
      <c r="D71" s="61"/>
      <c r="E71" s="63"/>
      <c r="F71" s="41"/>
      <c r="G71" s="41"/>
      <c r="H71" s="41"/>
      <c r="I71" s="41"/>
      <c r="J71" s="41"/>
      <c r="K71" s="61"/>
      <c r="L71" s="63"/>
      <c r="M71" s="41"/>
      <c r="N71" s="41" t="s">
        <v>48</v>
      </c>
      <c r="O71" s="41"/>
      <c r="P71" s="41"/>
      <c r="Q71" s="41"/>
      <c r="R71" s="61"/>
      <c r="S71" s="63"/>
      <c r="T71" s="41"/>
      <c r="U71" s="41"/>
      <c r="V71" s="41"/>
      <c r="W71" s="41"/>
      <c r="X71" s="41"/>
      <c r="Y71" s="61"/>
      <c r="Z71" s="63"/>
      <c r="AA71" s="41"/>
      <c r="AB71" s="41"/>
      <c r="AC71" s="41"/>
      <c r="AD71" s="41"/>
      <c r="AE71" s="41"/>
      <c r="AF71" s="61"/>
      <c r="AG71" s="80"/>
      <c r="AH71" s="80"/>
      <c r="AI71" s="54"/>
      <c r="AJ71" s="14">
        <f t="shared" si="10"/>
        <v>0</v>
      </c>
      <c r="AK71" s="14">
        <f t="shared" si="11"/>
        <v>1</v>
      </c>
      <c r="AL71" s="14">
        <f t="shared" si="12"/>
        <v>0</v>
      </c>
      <c r="AM71" s="14">
        <f t="shared" si="13"/>
        <v>0</v>
      </c>
      <c r="AN71" s="14">
        <f t="shared" si="14"/>
        <v>0</v>
      </c>
      <c r="AO71" s="100"/>
      <c r="AP71" s="102">
        <f t="shared" si="15"/>
        <v>1</v>
      </c>
      <c r="AQ71" s="85"/>
    </row>
    <row r="72" spans="2:43" s="56" customFormat="1" ht="15" x14ac:dyDescent="0.25">
      <c r="B72" s="83"/>
      <c r="C72" s="89" t="s">
        <v>76</v>
      </c>
      <c r="D72" s="61"/>
      <c r="E72" s="63"/>
      <c r="F72" s="41"/>
      <c r="G72" s="41"/>
      <c r="H72" s="41"/>
      <c r="I72" s="41"/>
      <c r="J72" s="41"/>
      <c r="K72" s="61"/>
      <c r="L72" s="63"/>
      <c r="M72" s="41"/>
      <c r="N72" s="41"/>
      <c r="O72" s="41" t="s">
        <v>43</v>
      </c>
      <c r="P72" s="41"/>
      <c r="Q72" s="41"/>
      <c r="R72" s="61"/>
      <c r="S72" s="63"/>
      <c r="T72" s="41"/>
      <c r="U72" s="41"/>
      <c r="V72" s="41"/>
      <c r="W72" s="41"/>
      <c r="X72" s="41"/>
      <c r="Y72" s="61"/>
      <c r="Z72" s="63"/>
      <c r="AA72" s="41"/>
      <c r="AB72" s="41"/>
      <c r="AC72" s="41"/>
      <c r="AD72" s="41"/>
      <c r="AE72" s="41"/>
      <c r="AF72" s="61"/>
      <c r="AG72" s="80"/>
      <c r="AH72" s="80"/>
      <c r="AI72" s="54"/>
      <c r="AJ72" s="14">
        <f t="shared" si="10"/>
        <v>0</v>
      </c>
      <c r="AK72" s="14">
        <f t="shared" si="11"/>
        <v>0</v>
      </c>
      <c r="AL72" s="14">
        <f t="shared" si="12"/>
        <v>1</v>
      </c>
      <c r="AM72" s="14">
        <f t="shared" si="13"/>
        <v>0</v>
      </c>
      <c r="AN72" s="14">
        <f t="shared" si="14"/>
        <v>0</v>
      </c>
      <c r="AO72" s="100"/>
      <c r="AP72" s="102">
        <f t="shared" si="15"/>
        <v>1</v>
      </c>
      <c r="AQ72" s="85"/>
    </row>
    <row r="73" spans="2:43" s="56" customFormat="1" ht="15" x14ac:dyDescent="0.25">
      <c r="B73" s="83"/>
      <c r="C73" s="89" t="s">
        <v>77</v>
      </c>
      <c r="D73" s="61"/>
      <c r="E73" s="63"/>
      <c r="F73" s="41"/>
      <c r="G73" s="41"/>
      <c r="H73" s="41"/>
      <c r="I73" s="41"/>
      <c r="J73" s="41"/>
      <c r="K73" s="61"/>
      <c r="L73" s="63"/>
      <c r="M73" s="41"/>
      <c r="N73" s="41"/>
      <c r="O73" s="41"/>
      <c r="P73" s="41" t="s">
        <v>42</v>
      </c>
      <c r="Q73" s="41"/>
      <c r="R73" s="61"/>
      <c r="S73" s="63"/>
      <c r="T73" s="41"/>
      <c r="U73" s="41"/>
      <c r="V73" s="41"/>
      <c r="W73" s="41"/>
      <c r="X73" s="41"/>
      <c r="Y73" s="61"/>
      <c r="Z73" s="63"/>
      <c r="AA73" s="41"/>
      <c r="AB73" s="41"/>
      <c r="AC73" s="41"/>
      <c r="AD73" s="41"/>
      <c r="AE73" s="41"/>
      <c r="AF73" s="61"/>
      <c r="AG73" s="80"/>
      <c r="AH73" s="80"/>
      <c r="AI73" s="54"/>
      <c r="AJ73" s="14">
        <f t="shared" si="10"/>
        <v>0</v>
      </c>
      <c r="AK73" s="14">
        <f t="shared" si="11"/>
        <v>1</v>
      </c>
      <c r="AL73" s="14">
        <f t="shared" si="12"/>
        <v>0</v>
      </c>
      <c r="AM73" s="14">
        <f t="shared" si="13"/>
        <v>0</v>
      </c>
      <c r="AN73" s="14">
        <f t="shared" si="14"/>
        <v>0</v>
      </c>
      <c r="AO73" s="100"/>
      <c r="AP73" s="102">
        <f t="shared" si="15"/>
        <v>1</v>
      </c>
      <c r="AQ73" s="85"/>
    </row>
    <row r="74" spans="2:43" s="56" customFormat="1" ht="15.75" thickBot="1" x14ac:dyDescent="0.3">
      <c r="B74" s="83"/>
      <c r="C74" s="94" t="s">
        <v>78</v>
      </c>
      <c r="D74" s="97"/>
      <c r="E74" s="98"/>
      <c r="F74" s="96"/>
      <c r="G74" s="96"/>
      <c r="H74" s="96"/>
      <c r="I74" s="96"/>
      <c r="J74" s="96"/>
      <c r="K74" s="97"/>
      <c r="L74" s="98"/>
      <c r="M74" s="96"/>
      <c r="N74" s="96"/>
      <c r="O74" s="96"/>
      <c r="P74" s="96"/>
      <c r="Q74" s="96" t="s">
        <v>49</v>
      </c>
      <c r="R74" s="97"/>
      <c r="S74" s="98"/>
      <c r="T74" s="96"/>
      <c r="U74" s="96"/>
      <c r="V74" s="96"/>
      <c r="W74" s="96"/>
      <c r="X74" s="96"/>
      <c r="Y74" s="97"/>
      <c r="Z74" s="98"/>
      <c r="AA74" s="96"/>
      <c r="AB74" s="96"/>
      <c r="AC74" s="96"/>
      <c r="AD74" s="96"/>
      <c r="AE74" s="96"/>
      <c r="AF74" s="97"/>
      <c r="AG74" s="80"/>
      <c r="AH74" s="80"/>
      <c r="AI74" s="54"/>
      <c r="AJ74" s="14">
        <f t="shared" si="10"/>
        <v>0</v>
      </c>
      <c r="AK74" s="14">
        <f t="shared" si="11"/>
        <v>0</v>
      </c>
      <c r="AL74" s="14">
        <f t="shared" si="12"/>
        <v>1</v>
      </c>
      <c r="AM74" s="14">
        <f t="shared" si="13"/>
        <v>0</v>
      </c>
      <c r="AN74" s="14">
        <f t="shared" si="14"/>
        <v>0</v>
      </c>
      <c r="AO74" s="100"/>
      <c r="AP74" s="106">
        <f t="shared" si="15"/>
        <v>1</v>
      </c>
      <c r="AQ74" s="85"/>
    </row>
    <row r="75" spans="2:43" s="56" customFormat="1" ht="15" x14ac:dyDescent="0.25">
      <c r="B75" s="83"/>
      <c r="C75" s="99" t="s">
        <v>79</v>
      </c>
      <c r="D75" s="110"/>
      <c r="E75" s="111"/>
      <c r="F75" s="109"/>
      <c r="G75" s="109"/>
      <c r="H75" s="109"/>
      <c r="I75" s="109"/>
      <c r="J75" s="109"/>
      <c r="K75" s="110"/>
      <c r="L75" s="111"/>
      <c r="M75" s="109"/>
      <c r="N75" s="109"/>
      <c r="O75" s="109"/>
      <c r="P75" s="109"/>
      <c r="Q75" s="109"/>
      <c r="R75" s="110"/>
      <c r="S75" s="111"/>
      <c r="T75" s="109"/>
      <c r="U75" s="109"/>
      <c r="V75" s="109"/>
      <c r="W75" s="109"/>
      <c r="X75" s="109"/>
      <c r="Y75" s="110"/>
      <c r="Z75" s="111"/>
      <c r="AA75" s="109"/>
      <c r="AB75" s="109"/>
      <c r="AC75" s="109"/>
      <c r="AD75" s="109"/>
      <c r="AE75" s="109"/>
      <c r="AF75" s="110"/>
      <c r="AG75" s="80"/>
      <c r="AH75" s="80"/>
      <c r="AI75" s="54"/>
      <c r="AJ75" s="54"/>
      <c r="AK75" s="54"/>
      <c r="AL75" s="54"/>
      <c r="AM75" s="54"/>
      <c r="AN75" s="54"/>
      <c r="AO75" s="100"/>
      <c r="AP75" s="107">
        <f>COUNTA(D75:AH75)</f>
        <v>0</v>
      </c>
      <c r="AQ75" s="85"/>
    </row>
    <row r="76" spans="2:43" s="56" customFormat="1" ht="15" x14ac:dyDescent="0.25">
      <c r="B76" s="83"/>
      <c r="C76" s="92" t="s">
        <v>80</v>
      </c>
      <c r="D76" s="114"/>
      <c r="E76" s="115"/>
      <c r="F76" s="113"/>
      <c r="G76" s="113"/>
      <c r="H76" s="113"/>
      <c r="I76" s="113"/>
      <c r="J76" s="113"/>
      <c r="K76" s="114"/>
      <c r="L76" s="115"/>
      <c r="M76" s="113"/>
      <c r="N76" s="113"/>
      <c r="O76" s="113"/>
      <c r="P76" s="113"/>
      <c r="Q76" s="113"/>
      <c r="R76" s="114"/>
      <c r="S76" s="115"/>
      <c r="T76" s="113"/>
      <c r="U76" s="113"/>
      <c r="V76" s="113"/>
      <c r="W76" s="113"/>
      <c r="X76" s="113"/>
      <c r="Y76" s="114"/>
      <c r="Z76" s="115"/>
      <c r="AA76" s="113"/>
      <c r="AB76" s="113"/>
      <c r="AC76" s="113"/>
      <c r="AD76" s="113"/>
      <c r="AE76" s="113"/>
      <c r="AF76" s="114"/>
      <c r="AG76" s="80"/>
      <c r="AH76" s="80"/>
      <c r="AI76" s="54"/>
      <c r="AJ76" s="54"/>
      <c r="AK76" s="54"/>
      <c r="AL76" s="54"/>
      <c r="AM76" s="54"/>
      <c r="AN76" s="54"/>
      <c r="AO76" s="100"/>
      <c r="AP76" s="102">
        <f t="shared" ref="AP76:AP77" si="16">COUNTA(D76:AH76)</f>
        <v>0</v>
      </c>
      <c r="AQ76" s="85"/>
    </row>
    <row r="77" spans="2:43" s="56" customFormat="1" ht="15" thickBot="1" x14ac:dyDescent="0.35">
      <c r="B77" s="83"/>
      <c r="C77" s="93" t="s">
        <v>81</v>
      </c>
      <c r="D77" s="114"/>
      <c r="E77" s="115"/>
      <c r="F77" s="113"/>
      <c r="G77" s="113"/>
      <c r="H77" s="113"/>
      <c r="I77" s="113"/>
      <c r="J77" s="113"/>
      <c r="K77" s="114"/>
      <c r="L77" s="115"/>
      <c r="M77" s="113"/>
      <c r="N77" s="113"/>
      <c r="O77" s="113"/>
      <c r="P77" s="113"/>
      <c r="Q77" s="113"/>
      <c r="R77" s="114"/>
      <c r="S77" s="115"/>
      <c r="T77" s="113"/>
      <c r="U77" s="113"/>
      <c r="V77" s="113"/>
      <c r="W77" s="113"/>
      <c r="X77" s="113"/>
      <c r="Y77" s="114"/>
      <c r="Z77" s="115"/>
      <c r="AA77" s="113"/>
      <c r="AB77" s="113"/>
      <c r="AC77" s="113"/>
      <c r="AD77" s="113"/>
      <c r="AE77" s="113"/>
      <c r="AF77" s="114"/>
      <c r="AG77" s="80"/>
      <c r="AH77" s="80"/>
      <c r="AI77" s="54"/>
      <c r="AJ77" s="54"/>
      <c r="AK77" s="54"/>
      <c r="AL77" s="54"/>
      <c r="AM77" s="54"/>
      <c r="AN77" s="54"/>
      <c r="AO77" s="100"/>
      <c r="AP77" s="105">
        <f t="shared" si="16"/>
        <v>0</v>
      </c>
      <c r="AQ77" s="85"/>
    </row>
    <row r="78" spans="2:43" s="56" customFormat="1" ht="15.75" thickBot="1" x14ac:dyDescent="0.3">
      <c r="B78" s="83"/>
      <c r="C78" s="86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54"/>
      <c r="AJ78" s="54"/>
      <c r="AK78" s="54"/>
      <c r="AL78" s="54"/>
      <c r="AM78" s="54"/>
      <c r="AN78" s="54"/>
      <c r="AO78" s="54"/>
      <c r="AP78" s="116">
        <f>SUM(AP60:AP77)</f>
        <v>14</v>
      </c>
      <c r="AQ78" s="85"/>
    </row>
    <row r="79" spans="2:43" s="56" customFormat="1" x14ac:dyDescent="0.3">
      <c r="B79" s="83"/>
      <c r="C79" s="86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54"/>
      <c r="AJ79" s="54"/>
      <c r="AK79" s="54"/>
      <c r="AL79" s="54"/>
      <c r="AM79" s="54"/>
      <c r="AN79" s="54"/>
      <c r="AO79" s="54"/>
      <c r="AP79" s="54"/>
      <c r="AQ79" s="85"/>
    </row>
    <row r="80" spans="2:43" s="56" customFormat="1" ht="20.100000000000001" customHeight="1" thickBot="1" x14ac:dyDescent="0.35">
      <c r="B80" s="83"/>
      <c r="C80" s="84" t="str">
        <f>"Mars " &amp; ParamAnnee</f>
        <v>Mars 2020</v>
      </c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54"/>
      <c r="AJ80" s="54"/>
      <c r="AK80" s="54"/>
      <c r="AL80" s="54"/>
      <c r="AM80" s="54"/>
      <c r="AN80" s="54"/>
      <c r="AO80" s="54"/>
      <c r="AP80" s="54"/>
      <c r="AQ80" s="85"/>
    </row>
    <row r="81" spans="2:43" s="56" customFormat="1" ht="15" thickBot="1" x14ac:dyDescent="0.35">
      <c r="B81" s="83"/>
      <c r="C81" s="86"/>
      <c r="D81" s="62">
        <f>DATE(Annee,3,1)</f>
        <v>43891</v>
      </c>
      <c r="E81" s="57">
        <f>D81+1</f>
        <v>43892</v>
      </c>
      <c r="F81" s="57">
        <f t="shared" ref="F81:AH81" si="17">E81+1</f>
        <v>43893</v>
      </c>
      <c r="G81" s="57">
        <f t="shared" si="17"/>
        <v>43894</v>
      </c>
      <c r="H81" s="57">
        <f t="shared" si="17"/>
        <v>43895</v>
      </c>
      <c r="I81" s="57">
        <f t="shared" si="17"/>
        <v>43896</v>
      </c>
      <c r="J81" s="60">
        <f t="shared" si="17"/>
        <v>43897</v>
      </c>
      <c r="K81" s="62">
        <f t="shared" si="17"/>
        <v>43898</v>
      </c>
      <c r="L81" s="57">
        <f t="shared" si="17"/>
        <v>43899</v>
      </c>
      <c r="M81" s="57">
        <f t="shared" si="17"/>
        <v>43900</v>
      </c>
      <c r="N81" s="57">
        <f t="shared" si="17"/>
        <v>43901</v>
      </c>
      <c r="O81" s="57">
        <f t="shared" si="17"/>
        <v>43902</v>
      </c>
      <c r="P81" s="57">
        <f t="shared" si="17"/>
        <v>43903</v>
      </c>
      <c r="Q81" s="60">
        <f t="shared" si="17"/>
        <v>43904</v>
      </c>
      <c r="R81" s="62">
        <f t="shared" si="17"/>
        <v>43905</v>
      </c>
      <c r="S81" s="57">
        <f t="shared" si="17"/>
        <v>43906</v>
      </c>
      <c r="T81" s="57">
        <f t="shared" si="17"/>
        <v>43907</v>
      </c>
      <c r="U81" s="57">
        <f t="shared" si="17"/>
        <v>43908</v>
      </c>
      <c r="V81" s="57">
        <f t="shared" si="17"/>
        <v>43909</v>
      </c>
      <c r="W81" s="57">
        <f t="shared" si="17"/>
        <v>43910</v>
      </c>
      <c r="X81" s="60">
        <f t="shared" si="17"/>
        <v>43911</v>
      </c>
      <c r="Y81" s="62">
        <f t="shared" si="17"/>
        <v>43912</v>
      </c>
      <c r="Z81" s="57">
        <f t="shared" si="17"/>
        <v>43913</v>
      </c>
      <c r="AA81" s="57">
        <f t="shared" si="17"/>
        <v>43914</v>
      </c>
      <c r="AB81" s="57">
        <f t="shared" si="17"/>
        <v>43915</v>
      </c>
      <c r="AC81" s="57">
        <f t="shared" si="17"/>
        <v>43916</v>
      </c>
      <c r="AD81" s="57">
        <f t="shared" si="17"/>
        <v>43917</v>
      </c>
      <c r="AE81" s="60">
        <f t="shared" si="17"/>
        <v>43918</v>
      </c>
      <c r="AF81" s="62">
        <f t="shared" si="17"/>
        <v>43919</v>
      </c>
      <c r="AG81" s="57">
        <f t="shared" si="17"/>
        <v>43920</v>
      </c>
      <c r="AH81" s="57">
        <f t="shared" si="17"/>
        <v>43921</v>
      </c>
      <c r="AI81" s="87"/>
      <c r="AJ81" s="58" t="str">
        <f>$R$17</f>
        <v>Y</v>
      </c>
      <c r="AK81" s="59" t="str">
        <f>$R$19</f>
        <v>P</v>
      </c>
      <c r="AL81" s="59" t="str">
        <f>$R$21</f>
        <v>SL</v>
      </c>
      <c r="AM81" s="59" t="str">
        <f>$R$23</f>
        <v>SC</v>
      </c>
      <c r="AN81" s="59" t="str">
        <f>$R$25</f>
        <v>V</v>
      </c>
      <c r="AO81" s="100"/>
      <c r="AP81" s="104" t="s">
        <v>52</v>
      </c>
      <c r="AQ81" s="85"/>
    </row>
    <row r="82" spans="2:43" s="56" customFormat="1" x14ac:dyDescent="0.3">
      <c r="B82" s="83"/>
      <c r="C82" s="89" t="s">
        <v>64</v>
      </c>
      <c r="D82" s="63"/>
      <c r="E82" s="41"/>
      <c r="F82" s="41"/>
      <c r="G82" s="41"/>
      <c r="H82" s="41"/>
      <c r="I82" s="41"/>
      <c r="J82" s="61"/>
      <c r="K82" s="63" t="s">
        <v>44</v>
      </c>
      <c r="L82" s="41"/>
      <c r="M82" s="41"/>
      <c r="N82" s="41"/>
      <c r="O82" s="41"/>
      <c r="P82" s="41"/>
      <c r="Q82" s="61"/>
      <c r="R82" s="63"/>
      <c r="S82" s="41"/>
      <c r="T82" s="41"/>
      <c r="U82" s="41"/>
      <c r="V82" s="41"/>
      <c r="W82" s="41"/>
      <c r="X82" s="61"/>
      <c r="Y82" s="63"/>
      <c r="Z82" s="41"/>
      <c r="AA82" s="41"/>
      <c r="AB82" s="41"/>
      <c r="AC82" s="41"/>
      <c r="AD82" s="41"/>
      <c r="AE82" s="61"/>
      <c r="AF82" s="63"/>
      <c r="AG82" s="41"/>
      <c r="AH82" s="41"/>
      <c r="AI82" s="54"/>
      <c r="AJ82" s="14">
        <f>COUNTIF(D82:AH82,"*Y*")</f>
        <v>0</v>
      </c>
      <c r="AK82" s="14">
        <f>COUNTIF(D82:AH82,"*P*")</f>
        <v>0</v>
      </c>
      <c r="AL82" s="14">
        <f>COUNTIF(D82:AH82,"*SL*")</f>
        <v>0</v>
      </c>
      <c r="AM82" s="14">
        <f>COUNTIF(D82:AH82,"*SC*")</f>
        <v>1</v>
      </c>
      <c r="AN82" s="14">
        <f>COUNTIF(D82:AH82,"*V*")</f>
        <v>0</v>
      </c>
      <c r="AO82" s="100"/>
      <c r="AP82" s="103">
        <f>SUM(AJ82:AN82)</f>
        <v>1</v>
      </c>
      <c r="AQ82" s="85"/>
    </row>
    <row r="83" spans="2:43" s="56" customFormat="1" x14ac:dyDescent="0.3">
      <c r="B83" s="83"/>
      <c r="C83" s="89" t="s">
        <v>65</v>
      </c>
      <c r="D83" s="63"/>
      <c r="E83" s="41"/>
      <c r="F83" s="41"/>
      <c r="G83" s="41"/>
      <c r="H83" s="41"/>
      <c r="I83" s="41"/>
      <c r="J83" s="61"/>
      <c r="K83" s="63"/>
      <c r="L83" s="41"/>
      <c r="M83" s="41"/>
      <c r="N83" s="41"/>
      <c r="O83" s="41" t="s">
        <v>50</v>
      </c>
      <c r="P83" s="41"/>
      <c r="Q83" s="61"/>
      <c r="R83" s="63"/>
      <c r="S83" s="41"/>
      <c r="T83" s="41"/>
      <c r="U83" s="41"/>
      <c r="V83" s="41"/>
      <c r="W83" s="41"/>
      <c r="X83" s="61"/>
      <c r="Y83" s="63"/>
      <c r="Z83" s="41"/>
      <c r="AA83" s="41"/>
      <c r="AB83" s="41"/>
      <c r="AC83" s="41"/>
      <c r="AD83" s="41"/>
      <c r="AE83" s="61"/>
      <c r="AF83" s="63"/>
      <c r="AG83" s="41"/>
      <c r="AH83" s="41"/>
      <c r="AI83" s="54"/>
      <c r="AJ83" s="14">
        <f t="shared" ref="AJ83:AJ96" si="18">COUNTIF(D83:AH83,"*Y*")</f>
        <v>0</v>
      </c>
      <c r="AK83" s="14">
        <f t="shared" ref="AK83:AK96" si="19">COUNTIF(D83:AH83,"*P*")</f>
        <v>0</v>
      </c>
      <c r="AL83" s="14">
        <f t="shared" ref="AL83:AL96" si="20">COUNTIF(D83:AH83,"*SL*")</f>
        <v>0</v>
      </c>
      <c r="AM83" s="14">
        <f t="shared" ref="AM83:AM96" si="21">COUNTIF(D83:AH83,"*SC*")</f>
        <v>1</v>
      </c>
      <c r="AN83" s="14">
        <f t="shared" ref="AN83:AN96" si="22">COUNTIF(D83:AH83,"*V*")</f>
        <v>0</v>
      </c>
      <c r="AO83" s="100"/>
      <c r="AP83" s="102">
        <f t="shared" ref="AP83:AP96" si="23">SUM(AJ83:AN83)</f>
        <v>1</v>
      </c>
      <c r="AQ83" s="85"/>
    </row>
    <row r="84" spans="2:43" s="56" customFormat="1" x14ac:dyDescent="0.3">
      <c r="B84" s="83"/>
      <c r="C84" s="89" t="s">
        <v>66</v>
      </c>
      <c r="D84" s="63"/>
      <c r="E84" s="41"/>
      <c r="F84" s="41"/>
      <c r="G84" s="41"/>
      <c r="H84" s="41"/>
      <c r="I84" s="41"/>
      <c r="J84" s="61"/>
      <c r="K84" s="63"/>
      <c r="L84" s="41"/>
      <c r="M84" s="41"/>
      <c r="N84" s="41"/>
      <c r="O84" s="41"/>
      <c r="P84" s="41"/>
      <c r="Q84" s="61"/>
      <c r="R84" s="63"/>
      <c r="S84" s="41"/>
      <c r="T84" s="41"/>
      <c r="U84" s="41"/>
      <c r="V84" s="41" t="s">
        <v>44</v>
      </c>
      <c r="W84" s="41"/>
      <c r="X84" s="61"/>
      <c r="Y84" s="63"/>
      <c r="Z84" s="41"/>
      <c r="AA84" s="41"/>
      <c r="AB84" s="41"/>
      <c r="AC84" s="41"/>
      <c r="AD84" s="41"/>
      <c r="AE84" s="61"/>
      <c r="AF84" s="63"/>
      <c r="AG84" s="41"/>
      <c r="AH84" s="41"/>
      <c r="AI84" s="54"/>
      <c r="AJ84" s="14">
        <f t="shared" si="18"/>
        <v>0</v>
      </c>
      <c r="AK84" s="14">
        <f t="shared" si="19"/>
        <v>0</v>
      </c>
      <c r="AL84" s="14">
        <f t="shared" si="20"/>
        <v>0</v>
      </c>
      <c r="AM84" s="14">
        <f t="shared" si="21"/>
        <v>1</v>
      </c>
      <c r="AN84" s="14">
        <f t="shared" si="22"/>
        <v>0</v>
      </c>
      <c r="AO84" s="100"/>
      <c r="AP84" s="102">
        <f t="shared" si="23"/>
        <v>1</v>
      </c>
      <c r="AQ84" s="85"/>
    </row>
    <row r="85" spans="2:43" s="56" customFormat="1" x14ac:dyDescent="0.3">
      <c r="B85" s="83"/>
      <c r="C85" s="89" t="s">
        <v>67</v>
      </c>
      <c r="D85" s="63"/>
      <c r="E85" s="41"/>
      <c r="F85" s="41"/>
      <c r="G85" s="41"/>
      <c r="H85" s="41"/>
      <c r="I85" s="41"/>
      <c r="J85" s="61"/>
      <c r="K85" s="63"/>
      <c r="L85" s="41"/>
      <c r="M85" s="41"/>
      <c r="N85" s="41"/>
      <c r="O85" s="41"/>
      <c r="P85" s="41"/>
      <c r="Q85" s="61"/>
      <c r="R85" s="63" t="s">
        <v>50</v>
      </c>
      <c r="S85" s="41"/>
      <c r="T85" s="41"/>
      <c r="U85" s="41"/>
      <c r="V85" s="41"/>
      <c r="W85" s="41"/>
      <c r="X85" s="61"/>
      <c r="Y85" s="63"/>
      <c r="Z85" s="41"/>
      <c r="AA85" s="41"/>
      <c r="AB85" s="41"/>
      <c r="AC85" s="41"/>
      <c r="AD85" s="41"/>
      <c r="AE85" s="61"/>
      <c r="AF85" s="63"/>
      <c r="AG85" s="41"/>
      <c r="AH85" s="41"/>
      <c r="AI85" s="54"/>
      <c r="AJ85" s="14">
        <f t="shared" si="18"/>
        <v>0</v>
      </c>
      <c r="AK85" s="14">
        <f t="shared" si="19"/>
        <v>0</v>
      </c>
      <c r="AL85" s="14">
        <f t="shared" si="20"/>
        <v>0</v>
      </c>
      <c r="AM85" s="14">
        <f t="shared" si="21"/>
        <v>1</v>
      </c>
      <c r="AN85" s="14">
        <f t="shared" si="22"/>
        <v>0</v>
      </c>
      <c r="AO85" s="100"/>
      <c r="AP85" s="102">
        <f t="shared" si="23"/>
        <v>1</v>
      </c>
      <c r="AQ85" s="85"/>
    </row>
    <row r="86" spans="2:43" s="56" customFormat="1" x14ac:dyDescent="0.3">
      <c r="B86" s="83"/>
      <c r="C86" s="89" t="s">
        <v>68</v>
      </c>
      <c r="D86" s="63"/>
      <c r="E86" s="41"/>
      <c r="F86" s="41"/>
      <c r="G86" s="41"/>
      <c r="H86" s="41"/>
      <c r="I86" s="41"/>
      <c r="J86" s="61" t="s">
        <v>48</v>
      </c>
      <c r="K86" s="63"/>
      <c r="L86" s="41"/>
      <c r="M86" s="41"/>
      <c r="N86" s="41"/>
      <c r="O86" s="41"/>
      <c r="P86" s="41"/>
      <c r="Q86" s="61"/>
      <c r="R86" s="63"/>
      <c r="S86" s="41"/>
      <c r="T86" s="41"/>
      <c r="U86" s="41"/>
      <c r="V86" s="41"/>
      <c r="W86" s="41"/>
      <c r="X86" s="61"/>
      <c r="Y86" s="63"/>
      <c r="Z86" s="41"/>
      <c r="AA86" s="41"/>
      <c r="AB86" s="41"/>
      <c r="AC86" s="41"/>
      <c r="AD86" s="41"/>
      <c r="AE86" s="61"/>
      <c r="AF86" s="63"/>
      <c r="AG86" s="41"/>
      <c r="AH86" s="41"/>
      <c r="AI86" s="54"/>
      <c r="AJ86" s="14">
        <f t="shared" si="18"/>
        <v>0</v>
      </c>
      <c r="AK86" s="14">
        <f t="shared" si="19"/>
        <v>1</v>
      </c>
      <c r="AL86" s="14">
        <f t="shared" si="20"/>
        <v>0</v>
      </c>
      <c r="AM86" s="14">
        <f t="shared" si="21"/>
        <v>0</v>
      </c>
      <c r="AN86" s="14">
        <f t="shared" si="22"/>
        <v>0</v>
      </c>
      <c r="AO86" s="100"/>
      <c r="AP86" s="102">
        <f t="shared" si="23"/>
        <v>1</v>
      </c>
      <c r="AQ86" s="85"/>
    </row>
    <row r="87" spans="2:43" s="56" customFormat="1" x14ac:dyDescent="0.3">
      <c r="B87" s="83"/>
      <c r="C87" s="89" t="s">
        <v>69</v>
      </c>
      <c r="D87" s="63"/>
      <c r="E87" s="41"/>
      <c r="F87" s="41"/>
      <c r="G87" s="41"/>
      <c r="H87" s="41"/>
      <c r="I87" s="41"/>
      <c r="J87" s="61"/>
      <c r="K87" s="63"/>
      <c r="L87" s="41"/>
      <c r="M87" s="41"/>
      <c r="N87" s="41"/>
      <c r="O87" s="41"/>
      <c r="P87" s="41"/>
      <c r="Q87" s="61"/>
      <c r="R87" s="63"/>
      <c r="S87" s="41"/>
      <c r="T87" s="41"/>
      <c r="U87" s="41"/>
      <c r="V87" s="41"/>
      <c r="W87" s="41"/>
      <c r="X87" s="61"/>
      <c r="Y87" s="63"/>
      <c r="Z87" s="41"/>
      <c r="AA87" s="41"/>
      <c r="AB87" s="41"/>
      <c r="AC87" s="41"/>
      <c r="AD87" s="41"/>
      <c r="AE87" s="61"/>
      <c r="AF87" s="63"/>
      <c r="AG87" s="41"/>
      <c r="AH87" s="41"/>
      <c r="AI87" s="54"/>
      <c r="AJ87" s="14">
        <f t="shared" si="18"/>
        <v>0</v>
      </c>
      <c r="AK87" s="14">
        <f t="shared" si="19"/>
        <v>0</v>
      </c>
      <c r="AL87" s="14">
        <f t="shared" si="20"/>
        <v>0</v>
      </c>
      <c r="AM87" s="14">
        <f t="shared" si="21"/>
        <v>0</v>
      </c>
      <c r="AN87" s="14">
        <f t="shared" si="22"/>
        <v>0</v>
      </c>
      <c r="AO87" s="100"/>
      <c r="AP87" s="102">
        <f t="shared" si="23"/>
        <v>0</v>
      </c>
      <c r="AQ87" s="85"/>
    </row>
    <row r="88" spans="2:43" s="56" customFormat="1" x14ac:dyDescent="0.3">
      <c r="B88" s="83"/>
      <c r="C88" s="89" t="s">
        <v>70</v>
      </c>
      <c r="D88" s="63"/>
      <c r="E88" s="41"/>
      <c r="F88" s="41"/>
      <c r="G88" s="41"/>
      <c r="H88" s="41"/>
      <c r="I88" s="41"/>
      <c r="J88" s="61"/>
      <c r="K88" s="63"/>
      <c r="L88" s="41" t="s">
        <v>47</v>
      </c>
      <c r="M88" s="41"/>
      <c r="N88" s="41"/>
      <c r="O88" s="41"/>
      <c r="P88" s="41"/>
      <c r="Q88" s="61"/>
      <c r="R88" s="63"/>
      <c r="S88" s="41"/>
      <c r="T88" s="41"/>
      <c r="U88" s="41"/>
      <c r="V88" s="41"/>
      <c r="W88" s="41"/>
      <c r="X88" s="61"/>
      <c r="Y88" s="63"/>
      <c r="Z88" s="41"/>
      <c r="AA88" s="41"/>
      <c r="AB88" s="41"/>
      <c r="AC88" s="41"/>
      <c r="AD88" s="41"/>
      <c r="AE88" s="61"/>
      <c r="AF88" s="63"/>
      <c r="AG88" s="41"/>
      <c r="AH88" s="41"/>
      <c r="AI88" s="54"/>
      <c r="AJ88" s="14">
        <f t="shared" si="18"/>
        <v>1</v>
      </c>
      <c r="AK88" s="14">
        <f t="shared" si="19"/>
        <v>0</v>
      </c>
      <c r="AL88" s="14">
        <f t="shared" si="20"/>
        <v>0</v>
      </c>
      <c r="AM88" s="14">
        <f t="shared" si="21"/>
        <v>0</v>
      </c>
      <c r="AN88" s="14">
        <f t="shared" si="22"/>
        <v>0</v>
      </c>
      <c r="AO88" s="100"/>
      <c r="AP88" s="102">
        <f t="shared" si="23"/>
        <v>1</v>
      </c>
      <c r="AQ88" s="85"/>
    </row>
    <row r="89" spans="2:43" s="56" customFormat="1" x14ac:dyDescent="0.3">
      <c r="B89" s="83"/>
      <c r="C89" s="89" t="s">
        <v>71</v>
      </c>
      <c r="D89" s="63"/>
      <c r="E89" s="41"/>
      <c r="F89" s="41"/>
      <c r="G89" s="41" t="s">
        <v>41</v>
      </c>
      <c r="H89" s="41"/>
      <c r="I89" s="41"/>
      <c r="J89" s="61"/>
      <c r="K89" s="63"/>
      <c r="L89" s="41"/>
      <c r="M89" s="41"/>
      <c r="N89" s="41"/>
      <c r="O89" s="41"/>
      <c r="P89" s="41"/>
      <c r="Q89" s="61"/>
      <c r="R89" s="63"/>
      <c r="S89" s="41"/>
      <c r="T89" s="41"/>
      <c r="U89" s="41"/>
      <c r="V89" s="41"/>
      <c r="W89" s="41"/>
      <c r="X89" s="61"/>
      <c r="Y89" s="63"/>
      <c r="Z89" s="41"/>
      <c r="AA89" s="41"/>
      <c r="AB89" s="41"/>
      <c r="AC89" s="41"/>
      <c r="AD89" s="41"/>
      <c r="AE89" s="61"/>
      <c r="AF89" s="63"/>
      <c r="AG89" s="41"/>
      <c r="AH89" s="41"/>
      <c r="AI89" s="54"/>
      <c r="AJ89" s="14">
        <f t="shared" si="18"/>
        <v>1</v>
      </c>
      <c r="AK89" s="14">
        <f t="shared" si="19"/>
        <v>0</v>
      </c>
      <c r="AL89" s="14">
        <f t="shared" si="20"/>
        <v>0</v>
      </c>
      <c r="AM89" s="14">
        <f t="shared" si="21"/>
        <v>0</v>
      </c>
      <c r="AN89" s="14">
        <f t="shared" si="22"/>
        <v>0</v>
      </c>
      <c r="AO89" s="100"/>
      <c r="AP89" s="102">
        <f t="shared" si="23"/>
        <v>1</v>
      </c>
      <c r="AQ89" s="85"/>
    </row>
    <row r="90" spans="2:43" s="56" customFormat="1" x14ac:dyDescent="0.3">
      <c r="B90" s="83"/>
      <c r="C90" s="89" t="s">
        <v>72</v>
      </c>
      <c r="D90" s="63"/>
      <c r="E90" s="41"/>
      <c r="F90" s="41" t="s">
        <v>48</v>
      </c>
      <c r="G90" s="41"/>
      <c r="H90" s="41"/>
      <c r="I90" s="41"/>
      <c r="J90" s="61"/>
      <c r="K90" s="63"/>
      <c r="L90" s="41"/>
      <c r="M90" s="41"/>
      <c r="N90" s="41"/>
      <c r="O90" s="41"/>
      <c r="P90" s="41"/>
      <c r="Q90" s="61"/>
      <c r="R90" s="63"/>
      <c r="S90" s="41"/>
      <c r="T90" s="41"/>
      <c r="U90" s="41"/>
      <c r="V90" s="41"/>
      <c r="W90" s="41"/>
      <c r="X90" s="61"/>
      <c r="Y90" s="63"/>
      <c r="Z90" s="41"/>
      <c r="AA90" s="41"/>
      <c r="AB90" s="41"/>
      <c r="AC90" s="41"/>
      <c r="AD90" s="41"/>
      <c r="AE90" s="61"/>
      <c r="AF90" s="63"/>
      <c r="AG90" s="41"/>
      <c r="AH90" s="41"/>
      <c r="AI90" s="54"/>
      <c r="AJ90" s="14">
        <f t="shared" si="18"/>
        <v>0</v>
      </c>
      <c r="AK90" s="14">
        <f t="shared" si="19"/>
        <v>1</v>
      </c>
      <c r="AL90" s="14">
        <f t="shared" si="20"/>
        <v>0</v>
      </c>
      <c r="AM90" s="14">
        <f t="shared" si="21"/>
        <v>0</v>
      </c>
      <c r="AN90" s="14">
        <f t="shared" si="22"/>
        <v>0</v>
      </c>
      <c r="AO90" s="100"/>
      <c r="AP90" s="102">
        <f t="shared" si="23"/>
        <v>1</v>
      </c>
      <c r="AQ90" s="85"/>
    </row>
    <row r="91" spans="2:43" s="56" customFormat="1" x14ac:dyDescent="0.3">
      <c r="B91" s="83"/>
      <c r="C91" s="89" t="s">
        <v>73</v>
      </c>
      <c r="D91" s="63"/>
      <c r="E91" s="41"/>
      <c r="F91" s="41"/>
      <c r="G91" s="41"/>
      <c r="H91" s="41"/>
      <c r="I91" s="41"/>
      <c r="J91" s="61"/>
      <c r="K91" s="63"/>
      <c r="L91" s="41"/>
      <c r="M91" s="41"/>
      <c r="N91" s="41"/>
      <c r="O91" s="41"/>
      <c r="P91" s="41"/>
      <c r="Q91" s="61"/>
      <c r="R91" s="63"/>
      <c r="S91" s="41"/>
      <c r="T91" s="41"/>
      <c r="U91" s="41"/>
      <c r="V91" s="41"/>
      <c r="W91" s="41"/>
      <c r="X91" s="61"/>
      <c r="Y91" s="63"/>
      <c r="Z91" s="41" t="s">
        <v>44</v>
      </c>
      <c r="AA91" s="41"/>
      <c r="AB91" s="41"/>
      <c r="AC91" s="41"/>
      <c r="AD91" s="41"/>
      <c r="AE91" s="61"/>
      <c r="AF91" s="63"/>
      <c r="AG91" s="41"/>
      <c r="AH91" s="41"/>
      <c r="AI91" s="54"/>
      <c r="AJ91" s="14">
        <f t="shared" si="18"/>
        <v>0</v>
      </c>
      <c r="AK91" s="14">
        <f t="shared" si="19"/>
        <v>0</v>
      </c>
      <c r="AL91" s="14">
        <f t="shared" si="20"/>
        <v>0</v>
      </c>
      <c r="AM91" s="14">
        <f t="shared" si="21"/>
        <v>1</v>
      </c>
      <c r="AN91" s="14">
        <f t="shared" si="22"/>
        <v>0</v>
      </c>
      <c r="AO91" s="100"/>
      <c r="AP91" s="102">
        <f t="shared" si="23"/>
        <v>1</v>
      </c>
      <c r="AQ91" s="85"/>
    </row>
    <row r="92" spans="2:43" s="56" customFormat="1" x14ac:dyDescent="0.3">
      <c r="B92" s="83"/>
      <c r="C92" s="89" t="s">
        <v>74</v>
      </c>
      <c r="D92" s="63"/>
      <c r="E92" s="41"/>
      <c r="F92" s="41"/>
      <c r="G92" s="41"/>
      <c r="H92" s="41"/>
      <c r="I92" s="41"/>
      <c r="J92" s="61"/>
      <c r="K92" s="63"/>
      <c r="L92" s="41"/>
      <c r="M92" s="41"/>
      <c r="N92" s="41"/>
      <c r="O92" s="41"/>
      <c r="P92" s="41"/>
      <c r="Q92" s="61"/>
      <c r="R92" s="63"/>
      <c r="S92" s="41"/>
      <c r="T92" s="41"/>
      <c r="U92" s="41"/>
      <c r="V92" s="41"/>
      <c r="W92" s="41"/>
      <c r="X92" s="61"/>
      <c r="Y92" s="63"/>
      <c r="Z92" s="41"/>
      <c r="AA92" s="41"/>
      <c r="AB92" s="41" t="s">
        <v>43</v>
      </c>
      <c r="AC92" s="41"/>
      <c r="AD92" s="41"/>
      <c r="AE92" s="61"/>
      <c r="AF92" s="63"/>
      <c r="AG92" s="41"/>
      <c r="AH92" s="41"/>
      <c r="AI92" s="54"/>
      <c r="AJ92" s="14">
        <f t="shared" si="18"/>
        <v>0</v>
      </c>
      <c r="AK92" s="14">
        <f t="shared" si="19"/>
        <v>0</v>
      </c>
      <c r="AL92" s="14">
        <f t="shared" si="20"/>
        <v>1</v>
      </c>
      <c r="AM92" s="14">
        <f t="shared" si="21"/>
        <v>0</v>
      </c>
      <c r="AN92" s="14">
        <f t="shared" si="22"/>
        <v>0</v>
      </c>
      <c r="AO92" s="100"/>
      <c r="AP92" s="102">
        <f t="shared" si="23"/>
        <v>1</v>
      </c>
      <c r="AQ92" s="85"/>
    </row>
    <row r="93" spans="2:43" s="56" customFormat="1" x14ac:dyDescent="0.3">
      <c r="B93" s="83"/>
      <c r="C93" s="89" t="s">
        <v>75</v>
      </c>
      <c r="D93" s="63"/>
      <c r="E93" s="41"/>
      <c r="F93" s="41"/>
      <c r="G93" s="41"/>
      <c r="H93" s="41"/>
      <c r="I93" s="41"/>
      <c r="J93" s="61"/>
      <c r="K93" s="63"/>
      <c r="L93" s="41"/>
      <c r="M93" s="41"/>
      <c r="N93" s="41"/>
      <c r="O93" s="41"/>
      <c r="P93" s="41"/>
      <c r="Q93" s="61"/>
      <c r="R93" s="63"/>
      <c r="S93" s="41"/>
      <c r="T93" s="41"/>
      <c r="U93" s="41"/>
      <c r="V93" s="41"/>
      <c r="W93" s="41"/>
      <c r="X93" s="61"/>
      <c r="Y93" s="63"/>
      <c r="Z93" s="41"/>
      <c r="AA93" s="41"/>
      <c r="AB93" s="41"/>
      <c r="AC93" s="41"/>
      <c r="AD93" s="41"/>
      <c r="AE93" s="61" t="s">
        <v>48</v>
      </c>
      <c r="AF93" s="63"/>
      <c r="AG93" s="41"/>
      <c r="AH93" s="41"/>
      <c r="AI93" s="54"/>
      <c r="AJ93" s="14">
        <f t="shared" si="18"/>
        <v>0</v>
      </c>
      <c r="AK93" s="14">
        <f t="shared" si="19"/>
        <v>1</v>
      </c>
      <c r="AL93" s="14">
        <f t="shared" si="20"/>
        <v>0</v>
      </c>
      <c r="AM93" s="14">
        <f t="shared" si="21"/>
        <v>0</v>
      </c>
      <c r="AN93" s="14">
        <f t="shared" si="22"/>
        <v>0</v>
      </c>
      <c r="AO93" s="100"/>
      <c r="AP93" s="102">
        <f t="shared" si="23"/>
        <v>1</v>
      </c>
      <c r="AQ93" s="85"/>
    </row>
    <row r="94" spans="2:43" s="56" customFormat="1" x14ac:dyDescent="0.3">
      <c r="B94" s="83"/>
      <c r="C94" s="89" t="s">
        <v>76</v>
      </c>
      <c r="D94" s="63"/>
      <c r="E94" s="41"/>
      <c r="F94" s="41"/>
      <c r="G94" s="41"/>
      <c r="H94" s="41"/>
      <c r="I94" s="41"/>
      <c r="J94" s="61"/>
      <c r="K94" s="63"/>
      <c r="L94" s="41"/>
      <c r="M94" s="41"/>
      <c r="N94" s="41"/>
      <c r="O94" s="41"/>
      <c r="P94" s="41"/>
      <c r="Q94" s="61"/>
      <c r="R94" s="63"/>
      <c r="S94" s="41"/>
      <c r="T94" s="41"/>
      <c r="U94" s="41"/>
      <c r="V94" s="41"/>
      <c r="W94" s="41" t="s">
        <v>49</v>
      </c>
      <c r="X94" s="61"/>
      <c r="Y94" s="63"/>
      <c r="Z94" s="41"/>
      <c r="AA94" s="41"/>
      <c r="AB94" s="41"/>
      <c r="AC94" s="41"/>
      <c r="AD94" s="41"/>
      <c r="AE94" s="61"/>
      <c r="AF94" s="63"/>
      <c r="AG94" s="41"/>
      <c r="AH94" s="41"/>
      <c r="AI94" s="54"/>
      <c r="AJ94" s="14">
        <f t="shared" si="18"/>
        <v>0</v>
      </c>
      <c r="AK94" s="14">
        <f t="shared" si="19"/>
        <v>0</v>
      </c>
      <c r="AL94" s="14">
        <f t="shared" si="20"/>
        <v>1</v>
      </c>
      <c r="AM94" s="14">
        <f t="shared" si="21"/>
        <v>0</v>
      </c>
      <c r="AN94" s="14">
        <f t="shared" si="22"/>
        <v>0</v>
      </c>
      <c r="AO94" s="100"/>
      <c r="AP94" s="102">
        <f t="shared" si="23"/>
        <v>1</v>
      </c>
      <c r="AQ94" s="85"/>
    </row>
    <row r="95" spans="2:43" s="56" customFormat="1" x14ac:dyDescent="0.3">
      <c r="B95" s="83"/>
      <c r="C95" s="89" t="s">
        <v>77</v>
      </c>
      <c r="D95" s="63"/>
      <c r="E95" s="41"/>
      <c r="F95" s="41"/>
      <c r="G95" s="41"/>
      <c r="H95" s="41"/>
      <c r="I95" s="41"/>
      <c r="J95" s="61"/>
      <c r="K95" s="63"/>
      <c r="L95" s="41"/>
      <c r="M95" s="41"/>
      <c r="N95" s="41"/>
      <c r="O95" s="41"/>
      <c r="P95" s="41"/>
      <c r="Q95" s="61"/>
      <c r="R95" s="63"/>
      <c r="S95" s="41"/>
      <c r="T95" s="41"/>
      <c r="U95" s="41" t="s">
        <v>43</v>
      </c>
      <c r="V95" s="41"/>
      <c r="W95" s="41"/>
      <c r="X95" s="61"/>
      <c r="Y95" s="63"/>
      <c r="Z95" s="41"/>
      <c r="AA95" s="41"/>
      <c r="AB95" s="41"/>
      <c r="AC95" s="41"/>
      <c r="AD95" s="41"/>
      <c r="AE95" s="61"/>
      <c r="AF95" s="63"/>
      <c r="AG95" s="41"/>
      <c r="AH95" s="41"/>
      <c r="AI95" s="54"/>
      <c r="AJ95" s="14">
        <f t="shared" si="18"/>
        <v>0</v>
      </c>
      <c r="AK95" s="14">
        <f t="shared" si="19"/>
        <v>0</v>
      </c>
      <c r="AL95" s="14">
        <f t="shared" si="20"/>
        <v>1</v>
      </c>
      <c r="AM95" s="14">
        <f t="shared" si="21"/>
        <v>0</v>
      </c>
      <c r="AN95" s="14">
        <f t="shared" si="22"/>
        <v>0</v>
      </c>
      <c r="AO95" s="100"/>
      <c r="AP95" s="102">
        <f t="shared" si="23"/>
        <v>1</v>
      </c>
      <c r="AQ95" s="85"/>
    </row>
    <row r="96" spans="2:43" s="56" customFormat="1" ht="15" thickBot="1" x14ac:dyDescent="0.35">
      <c r="B96" s="83"/>
      <c r="C96" s="94" t="s">
        <v>78</v>
      </c>
      <c r="D96" s="98"/>
      <c r="E96" s="96"/>
      <c r="F96" s="96"/>
      <c r="G96" s="96"/>
      <c r="H96" s="96"/>
      <c r="I96" s="96"/>
      <c r="J96" s="97"/>
      <c r="K96" s="98"/>
      <c r="L96" s="96"/>
      <c r="M96" s="96"/>
      <c r="N96" s="96"/>
      <c r="O96" s="96"/>
      <c r="P96" s="96"/>
      <c r="Q96" s="97"/>
      <c r="R96" s="98"/>
      <c r="S96" s="96" t="s">
        <v>41</v>
      </c>
      <c r="T96" s="96"/>
      <c r="U96" s="96"/>
      <c r="V96" s="96"/>
      <c r="W96" s="96"/>
      <c r="X96" s="97"/>
      <c r="Y96" s="98"/>
      <c r="Z96" s="96"/>
      <c r="AA96" s="96"/>
      <c r="AB96" s="96"/>
      <c r="AC96" s="96"/>
      <c r="AD96" s="96"/>
      <c r="AE96" s="97"/>
      <c r="AF96" s="98"/>
      <c r="AG96" s="96"/>
      <c r="AH96" s="96"/>
      <c r="AI96" s="54"/>
      <c r="AJ96" s="14">
        <f t="shared" si="18"/>
        <v>1</v>
      </c>
      <c r="AK96" s="14">
        <f t="shared" si="19"/>
        <v>0</v>
      </c>
      <c r="AL96" s="14">
        <f t="shared" si="20"/>
        <v>0</v>
      </c>
      <c r="AM96" s="14">
        <f t="shared" si="21"/>
        <v>0</v>
      </c>
      <c r="AN96" s="14">
        <f t="shared" si="22"/>
        <v>0</v>
      </c>
      <c r="AO96" s="100"/>
      <c r="AP96" s="106">
        <f t="shared" si="23"/>
        <v>1</v>
      </c>
      <c r="AQ96" s="85"/>
    </row>
    <row r="97" spans="2:43" s="56" customFormat="1" x14ac:dyDescent="0.3">
      <c r="B97" s="83"/>
      <c r="C97" s="99" t="s">
        <v>79</v>
      </c>
      <c r="D97" s="111"/>
      <c r="E97" s="109"/>
      <c r="F97" s="109"/>
      <c r="G97" s="109"/>
      <c r="H97" s="109"/>
      <c r="I97" s="109"/>
      <c r="J97" s="110"/>
      <c r="K97" s="111"/>
      <c r="L97" s="109"/>
      <c r="M97" s="109"/>
      <c r="N97" s="109"/>
      <c r="O97" s="109"/>
      <c r="P97" s="109"/>
      <c r="Q97" s="110"/>
      <c r="R97" s="111"/>
      <c r="S97" s="109"/>
      <c r="T97" s="109"/>
      <c r="U97" s="109"/>
      <c r="V97" s="109"/>
      <c r="W97" s="109"/>
      <c r="X97" s="110"/>
      <c r="Y97" s="111"/>
      <c r="Z97" s="109"/>
      <c r="AA97" s="109"/>
      <c r="AB97" s="109"/>
      <c r="AC97" s="109"/>
      <c r="AD97" s="109"/>
      <c r="AE97" s="110"/>
      <c r="AF97" s="111"/>
      <c r="AG97" s="109"/>
      <c r="AH97" s="109"/>
      <c r="AI97" s="54"/>
      <c r="AJ97" s="54"/>
      <c r="AK97" s="54"/>
      <c r="AL97" s="54"/>
      <c r="AM97" s="54"/>
      <c r="AN97" s="54"/>
      <c r="AO97" s="100"/>
      <c r="AP97" s="107">
        <f>COUNTA(D97:AH97)</f>
        <v>0</v>
      </c>
      <c r="AQ97" s="85"/>
    </row>
    <row r="98" spans="2:43" s="56" customFormat="1" x14ac:dyDescent="0.3">
      <c r="B98" s="83"/>
      <c r="C98" s="92" t="s">
        <v>80</v>
      </c>
      <c r="D98" s="115"/>
      <c r="E98" s="113"/>
      <c r="F98" s="113"/>
      <c r="G98" s="113"/>
      <c r="H98" s="113"/>
      <c r="I98" s="113"/>
      <c r="J98" s="114"/>
      <c r="K98" s="115"/>
      <c r="L98" s="113"/>
      <c r="M98" s="113"/>
      <c r="N98" s="113"/>
      <c r="O98" s="113"/>
      <c r="P98" s="113"/>
      <c r="Q98" s="114"/>
      <c r="R98" s="115"/>
      <c r="S98" s="113"/>
      <c r="T98" s="113"/>
      <c r="U98" s="113"/>
      <c r="V98" s="113"/>
      <c r="W98" s="113"/>
      <c r="X98" s="114"/>
      <c r="Y98" s="115"/>
      <c r="Z98" s="113"/>
      <c r="AA98" s="113"/>
      <c r="AB98" s="113"/>
      <c r="AC98" s="113"/>
      <c r="AD98" s="113"/>
      <c r="AE98" s="114"/>
      <c r="AF98" s="115"/>
      <c r="AG98" s="113"/>
      <c r="AH98" s="113"/>
      <c r="AI98" s="54"/>
      <c r="AJ98" s="54"/>
      <c r="AK98" s="54"/>
      <c r="AL98" s="54"/>
      <c r="AM98" s="54"/>
      <c r="AN98" s="54"/>
      <c r="AO98" s="100"/>
      <c r="AP98" s="102">
        <f t="shared" ref="AP98:AP99" si="24">COUNTA(D98:AH98)</f>
        <v>0</v>
      </c>
      <c r="AQ98" s="85"/>
    </row>
    <row r="99" spans="2:43" s="56" customFormat="1" ht="15" thickBot="1" x14ac:dyDescent="0.35">
      <c r="B99" s="83"/>
      <c r="C99" s="93" t="s">
        <v>81</v>
      </c>
      <c r="D99" s="115"/>
      <c r="E99" s="113"/>
      <c r="F99" s="113"/>
      <c r="G99" s="113"/>
      <c r="H99" s="113"/>
      <c r="I99" s="113"/>
      <c r="J99" s="114"/>
      <c r="K99" s="115"/>
      <c r="L99" s="113"/>
      <c r="M99" s="113"/>
      <c r="N99" s="113"/>
      <c r="O99" s="113"/>
      <c r="P99" s="113"/>
      <c r="Q99" s="114"/>
      <c r="R99" s="115"/>
      <c r="S99" s="113"/>
      <c r="T99" s="113"/>
      <c r="U99" s="113"/>
      <c r="V99" s="113"/>
      <c r="W99" s="113"/>
      <c r="X99" s="114"/>
      <c r="Y99" s="115"/>
      <c r="Z99" s="113"/>
      <c r="AA99" s="113"/>
      <c r="AB99" s="113"/>
      <c r="AC99" s="113"/>
      <c r="AD99" s="113"/>
      <c r="AE99" s="114"/>
      <c r="AF99" s="115"/>
      <c r="AG99" s="113"/>
      <c r="AH99" s="113"/>
      <c r="AI99" s="54"/>
      <c r="AJ99" s="54"/>
      <c r="AK99" s="54"/>
      <c r="AL99" s="54"/>
      <c r="AM99" s="54"/>
      <c r="AN99" s="54"/>
      <c r="AO99" s="100"/>
      <c r="AP99" s="105">
        <f t="shared" si="24"/>
        <v>0</v>
      </c>
      <c r="AQ99" s="85"/>
    </row>
    <row r="100" spans="2:43" s="56" customFormat="1" ht="15" thickBot="1" x14ac:dyDescent="0.35">
      <c r="B100" s="83"/>
      <c r="C100" s="86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54"/>
      <c r="AJ100" s="54"/>
      <c r="AK100" s="54"/>
      <c r="AL100" s="54"/>
      <c r="AM100" s="54"/>
      <c r="AN100" s="54"/>
      <c r="AO100" s="54"/>
      <c r="AP100" s="116">
        <f>SUM(AP82:AP99)</f>
        <v>14</v>
      </c>
      <c r="AQ100" s="85"/>
    </row>
    <row r="101" spans="2:43" s="56" customFormat="1" x14ac:dyDescent="0.3">
      <c r="B101" s="83"/>
      <c r="C101" s="86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54"/>
      <c r="AJ101" s="54"/>
      <c r="AK101" s="54"/>
      <c r="AL101" s="54"/>
      <c r="AM101" s="54"/>
      <c r="AN101" s="54"/>
      <c r="AO101" s="54"/>
      <c r="AP101" s="54"/>
      <c r="AQ101" s="85"/>
    </row>
    <row r="102" spans="2:43" s="56" customFormat="1" ht="20.100000000000001" customHeight="1" thickBot="1" x14ac:dyDescent="0.35">
      <c r="B102" s="83"/>
      <c r="C102" s="84" t="str">
        <f>"Avril " &amp; ParamAnnee</f>
        <v>Avril 2020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54"/>
      <c r="AJ102" s="54"/>
      <c r="AK102" s="54"/>
      <c r="AL102" s="54"/>
      <c r="AM102" s="54"/>
      <c r="AN102" s="54"/>
      <c r="AO102" s="54"/>
      <c r="AP102" s="54"/>
      <c r="AQ102" s="85"/>
    </row>
    <row r="103" spans="2:43" s="56" customFormat="1" ht="15" thickBot="1" x14ac:dyDescent="0.35">
      <c r="B103" s="83"/>
      <c r="C103" s="86"/>
      <c r="D103" s="57">
        <f>DATE(Annee,4,1)</f>
        <v>43922</v>
      </c>
      <c r="E103" s="57">
        <f>D103+1</f>
        <v>43923</v>
      </c>
      <c r="F103" s="57">
        <f t="shared" ref="F103:AG103" si="25">E103+1</f>
        <v>43924</v>
      </c>
      <c r="G103" s="60">
        <f t="shared" si="25"/>
        <v>43925</v>
      </c>
      <c r="H103" s="62">
        <f t="shared" si="25"/>
        <v>43926</v>
      </c>
      <c r="I103" s="57">
        <f t="shared" si="25"/>
        <v>43927</v>
      </c>
      <c r="J103" s="57">
        <f t="shared" si="25"/>
        <v>43928</v>
      </c>
      <c r="K103" s="57">
        <f t="shared" si="25"/>
        <v>43929</v>
      </c>
      <c r="L103" s="57">
        <f t="shared" si="25"/>
        <v>43930</v>
      </c>
      <c r="M103" s="71">
        <f t="shared" si="25"/>
        <v>43931</v>
      </c>
      <c r="N103" s="60">
        <f t="shared" si="25"/>
        <v>43932</v>
      </c>
      <c r="O103" s="62">
        <f t="shared" si="25"/>
        <v>43933</v>
      </c>
      <c r="P103" s="71">
        <f t="shared" si="25"/>
        <v>43934</v>
      </c>
      <c r="Q103" s="57">
        <f t="shared" si="25"/>
        <v>43935</v>
      </c>
      <c r="R103" s="57">
        <f t="shared" si="25"/>
        <v>43936</v>
      </c>
      <c r="S103" s="57">
        <f t="shared" si="25"/>
        <v>43937</v>
      </c>
      <c r="T103" s="57">
        <f t="shared" si="25"/>
        <v>43938</v>
      </c>
      <c r="U103" s="60">
        <f t="shared" si="25"/>
        <v>43939</v>
      </c>
      <c r="V103" s="62">
        <f t="shared" si="25"/>
        <v>43940</v>
      </c>
      <c r="W103" s="57">
        <f t="shared" si="25"/>
        <v>43941</v>
      </c>
      <c r="X103" s="57">
        <f t="shared" si="25"/>
        <v>43942</v>
      </c>
      <c r="Y103" s="57">
        <f t="shared" si="25"/>
        <v>43943</v>
      </c>
      <c r="Z103" s="57">
        <f t="shared" si="25"/>
        <v>43944</v>
      </c>
      <c r="AA103" s="57">
        <f t="shared" si="25"/>
        <v>43945</v>
      </c>
      <c r="AB103" s="60">
        <f t="shared" si="25"/>
        <v>43946</v>
      </c>
      <c r="AC103" s="62">
        <f t="shared" si="25"/>
        <v>43947</v>
      </c>
      <c r="AD103" s="57">
        <f t="shared" si="25"/>
        <v>43948</v>
      </c>
      <c r="AE103" s="57">
        <f t="shared" si="25"/>
        <v>43949</v>
      </c>
      <c r="AF103" s="57">
        <f t="shared" si="25"/>
        <v>43950</v>
      </c>
      <c r="AG103" s="57">
        <f t="shared" si="25"/>
        <v>43951</v>
      </c>
      <c r="AH103" s="64"/>
      <c r="AI103" s="87"/>
      <c r="AJ103" s="58" t="str">
        <f>$R$17</f>
        <v>Y</v>
      </c>
      <c r="AK103" s="59" t="str">
        <f>$R$19</f>
        <v>P</v>
      </c>
      <c r="AL103" s="59" t="str">
        <f>$R$21</f>
        <v>SL</v>
      </c>
      <c r="AM103" s="59" t="str">
        <f>$R$23</f>
        <v>SC</v>
      </c>
      <c r="AN103" s="59" t="str">
        <f>$R$25</f>
        <v>V</v>
      </c>
      <c r="AO103" s="100"/>
      <c r="AP103" s="104" t="s">
        <v>52</v>
      </c>
      <c r="AQ103" s="85"/>
    </row>
    <row r="104" spans="2:43" s="56" customFormat="1" x14ac:dyDescent="0.3">
      <c r="B104" s="83"/>
      <c r="C104" s="89" t="s">
        <v>64</v>
      </c>
      <c r="D104" s="41"/>
      <c r="E104" s="41" t="s">
        <v>43</v>
      </c>
      <c r="F104" s="41"/>
      <c r="G104" s="61"/>
      <c r="H104" s="63"/>
      <c r="I104" s="41"/>
      <c r="J104" s="41"/>
      <c r="K104" s="41"/>
      <c r="L104" s="41" t="s">
        <v>50</v>
      </c>
      <c r="M104" s="72"/>
      <c r="N104" s="61"/>
      <c r="O104" s="63"/>
      <c r="P104" s="72"/>
      <c r="Q104" s="41"/>
      <c r="R104" s="41"/>
      <c r="S104" s="41"/>
      <c r="T104" s="41"/>
      <c r="U104" s="61"/>
      <c r="V104" s="63"/>
      <c r="W104" s="41"/>
      <c r="X104" s="41"/>
      <c r="Y104" s="41"/>
      <c r="Z104" s="41"/>
      <c r="AA104" s="41"/>
      <c r="AB104" s="61"/>
      <c r="AC104" s="63"/>
      <c r="AD104" s="41"/>
      <c r="AE104" s="41"/>
      <c r="AF104" s="41"/>
      <c r="AG104" s="41"/>
      <c r="AH104" s="80"/>
      <c r="AI104" s="54"/>
      <c r="AJ104" s="14">
        <f>COUNTIF(D104:AH104,"*Y*")</f>
        <v>0</v>
      </c>
      <c r="AK104" s="14">
        <f>COUNTIF(D104:AH104,"*P*")</f>
        <v>0</v>
      </c>
      <c r="AL104" s="14">
        <f>COUNTIF(D104:AH104,"*SL*")</f>
        <v>1</v>
      </c>
      <c r="AM104" s="14">
        <f>COUNTIF(D104:AH104,"*SC*")</f>
        <v>1</v>
      </c>
      <c r="AN104" s="14">
        <f>COUNTIF(D104:AH104,"*V*")</f>
        <v>0</v>
      </c>
      <c r="AO104" s="100"/>
      <c r="AP104" s="103">
        <f>SUM(AJ104:AN104)</f>
        <v>2</v>
      </c>
      <c r="AQ104" s="85"/>
    </row>
    <row r="105" spans="2:43" s="56" customFormat="1" x14ac:dyDescent="0.3">
      <c r="B105" s="83"/>
      <c r="C105" s="89" t="s">
        <v>65</v>
      </c>
      <c r="D105" s="41"/>
      <c r="E105" s="41"/>
      <c r="F105" s="41"/>
      <c r="G105" s="61"/>
      <c r="H105" s="63"/>
      <c r="I105" s="41"/>
      <c r="J105" s="41"/>
      <c r="K105" s="41"/>
      <c r="L105" s="41"/>
      <c r="M105" s="72"/>
      <c r="N105" s="61"/>
      <c r="O105" s="63"/>
      <c r="P105" s="72"/>
      <c r="Q105" s="41"/>
      <c r="R105" s="41"/>
      <c r="S105" s="41"/>
      <c r="T105" s="41"/>
      <c r="U105" s="61"/>
      <c r="V105" s="63"/>
      <c r="W105" s="41"/>
      <c r="X105" s="41"/>
      <c r="Y105" s="41"/>
      <c r="Z105" s="41"/>
      <c r="AA105" s="41"/>
      <c r="AB105" s="61"/>
      <c r="AC105" s="63"/>
      <c r="AD105" s="41"/>
      <c r="AE105" s="41"/>
      <c r="AF105" s="41"/>
      <c r="AG105" s="41"/>
      <c r="AH105" s="80"/>
      <c r="AI105" s="54"/>
      <c r="AJ105" s="14">
        <f t="shared" ref="AJ105:AJ118" si="26">COUNTIF(D105:AH105,"*Y*")</f>
        <v>0</v>
      </c>
      <c r="AK105" s="14">
        <f t="shared" ref="AK105:AK118" si="27">COUNTIF(D105:AH105,"*P*")</f>
        <v>0</v>
      </c>
      <c r="AL105" s="14">
        <f t="shared" ref="AL105:AL118" si="28">COUNTIF(D105:AH105,"*SL*")</f>
        <v>0</v>
      </c>
      <c r="AM105" s="14">
        <f t="shared" ref="AM105:AM118" si="29">COUNTIF(D105:AH105,"*SC*")</f>
        <v>0</v>
      </c>
      <c r="AN105" s="14">
        <f t="shared" ref="AN105:AN118" si="30">COUNTIF(D105:AH105,"*V*")</f>
        <v>0</v>
      </c>
      <c r="AO105" s="100"/>
      <c r="AP105" s="102">
        <f t="shared" ref="AP105:AP118" si="31">SUM(AJ105:AN105)</f>
        <v>0</v>
      </c>
      <c r="AQ105" s="85"/>
    </row>
    <row r="106" spans="2:43" s="56" customFormat="1" x14ac:dyDescent="0.3">
      <c r="B106" s="83"/>
      <c r="C106" s="89" t="s">
        <v>66</v>
      </c>
      <c r="D106" s="41"/>
      <c r="E106" s="41"/>
      <c r="F106" s="41"/>
      <c r="G106" s="61"/>
      <c r="H106" s="63"/>
      <c r="I106" s="41"/>
      <c r="J106" s="41"/>
      <c r="K106" s="41"/>
      <c r="L106" s="41"/>
      <c r="M106" s="72"/>
      <c r="N106" s="61"/>
      <c r="O106" s="63"/>
      <c r="P106" s="72"/>
      <c r="Q106" s="41"/>
      <c r="R106" s="41"/>
      <c r="S106" s="41"/>
      <c r="T106" s="41"/>
      <c r="U106" s="61"/>
      <c r="V106" s="63"/>
      <c r="W106" s="41"/>
      <c r="X106" s="41"/>
      <c r="Y106" s="41"/>
      <c r="Z106" s="41"/>
      <c r="AA106" s="41"/>
      <c r="AB106" s="61"/>
      <c r="AC106" s="63"/>
      <c r="AD106" s="41"/>
      <c r="AE106" s="41"/>
      <c r="AF106" s="41"/>
      <c r="AG106" s="41"/>
      <c r="AH106" s="80"/>
      <c r="AI106" s="54"/>
      <c r="AJ106" s="14">
        <f t="shared" si="26"/>
        <v>0</v>
      </c>
      <c r="AK106" s="14">
        <f t="shared" si="27"/>
        <v>0</v>
      </c>
      <c r="AL106" s="14">
        <f t="shared" si="28"/>
        <v>0</v>
      </c>
      <c r="AM106" s="14">
        <f t="shared" si="29"/>
        <v>0</v>
      </c>
      <c r="AN106" s="14">
        <f t="shared" si="30"/>
        <v>0</v>
      </c>
      <c r="AO106" s="100"/>
      <c r="AP106" s="102">
        <f t="shared" si="31"/>
        <v>0</v>
      </c>
      <c r="AQ106" s="85"/>
    </row>
    <row r="107" spans="2:43" s="56" customFormat="1" x14ac:dyDescent="0.3">
      <c r="B107" s="83"/>
      <c r="C107" s="89" t="s">
        <v>67</v>
      </c>
      <c r="D107" s="41"/>
      <c r="E107" s="41"/>
      <c r="F107" s="41"/>
      <c r="G107" s="61"/>
      <c r="H107" s="63"/>
      <c r="I107" s="41"/>
      <c r="J107" s="41"/>
      <c r="K107" s="41"/>
      <c r="L107" s="41"/>
      <c r="M107" s="72"/>
      <c r="N107" s="61"/>
      <c r="O107" s="63"/>
      <c r="P107" s="72"/>
      <c r="Q107" s="41"/>
      <c r="R107" s="41"/>
      <c r="S107" s="41"/>
      <c r="T107" s="41"/>
      <c r="U107" s="61"/>
      <c r="V107" s="63"/>
      <c r="W107" s="41"/>
      <c r="X107" s="41"/>
      <c r="Y107" s="41"/>
      <c r="Z107" s="41"/>
      <c r="AA107" s="41"/>
      <c r="AB107" s="61"/>
      <c r="AC107" s="63"/>
      <c r="AD107" s="41"/>
      <c r="AE107" s="41"/>
      <c r="AF107" s="41"/>
      <c r="AG107" s="41"/>
      <c r="AH107" s="80"/>
      <c r="AI107" s="54"/>
      <c r="AJ107" s="14">
        <f t="shared" si="26"/>
        <v>0</v>
      </c>
      <c r="AK107" s="14">
        <f t="shared" si="27"/>
        <v>0</v>
      </c>
      <c r="AL107" s="14">
        <f t="shared" si="28"/>
        <v>0</v>
      </c>
      <c r="AM107" s="14">
        <f t="shared" si="29"/>
        <v>0</v>
      </c>
      <c r="AN107" s="14">
        <f t="shared" si="30"/>
        <v>0</v>
      </c>
      <c r="AO107" s="100"/>
      <c r="AP107" s="102">
        <f t="shared" si="31"/>
        <v>0</v>
      </c>
      <c r="AQ107" s="85"/>
    </row>
    <row r="108" spans="2:43" s="56" customFormat="1" x14ac:dyDescent="0.3">
      <c r="B108" s="83"/>
      <c r="C108" s="89" t="s">
        <v>68</v>
      </c>
      <c r="D108" s="41"/>
      <c r="E108" s="41"/>
      <c r="F108" s="41"/>
      <c r="G108" s="61"/>
      <c r="H108" s="63"/>
      <c r="I108" s="41"/>
      <c r="J108" s="41"/>
      <c r="K108" s="41"/>
      <c r="L108" s="41"/>
      <c r="M108" s="72"/>
      <c r="N108" s="61"/>
      <c r="O108" s="63"/>
      <c r="P108" s="72"/>
      <c r="Q108" s="41"/>
      <c r="R108" s="41"/>
      <c r="S108" s="41"/>
      <c r="T108" s="41"/>
      <c r="U108" s="61"/>
      <c r="V108" s="63"/>
      <c r="W108" s="41"/>
      <c r="X108" s="41"/>
      <c r="Y108" s="41"/>
      <c r="Z108" s="41"/>
      <c r="AA108" s="41"/>
      <c r="AB108" s="61"/>
      <c r="AC108" s="63"/>
      <c r="AD108" s="41"/>
      <c r="AE108" s="41"/>
      <c r="AF108" s="41"/>
      <c r="AG108" s="41"/>
      <c r="AH108" s="80"/>
      <c r="AI108" s="54"/>
      <c r="AJ108" s="14">
        <f t="shared" si="26"/>
        <v>0</v>
      </c>
      <c r="AK108" s="14">
        <f t="shared" si="27"/>
        <v>0</v>
      </c>
      <c r="AL108" s="14">
        <f t="shared" si="28"/>
        <v>0</v>
      </c>
      <c r="AM108" s="14">
        <f t="shared" si="29"/>
        <v>0</v>
      </c>
      <c r="AN108" s="14">
        <f t="shared" si="30"/>
        <v>0</v>
      </c>
      <c r="AO108" s="100"/>
      <c r="AP108" s="102">
        <f t="shared" si="31"/>
        <v>0</v>
      </c>
      <c r="AQ108" s="85"/>
    </row>
    <row r="109" spans="2:43" s="56" customFormat="1" x14ac:dyDescent="0.3">
      <c r="B109" s="83"/>
      <c r="C109" s="89" t="s">
        <v>69</v>
      </c>
      <c r="D109" s="41"/>
      <c r="E109" s="41"/>
      <c r="F109" s="41"/>
      <c r="G109" s="61"/>
      <c r="H109" s="63"/>
      <c r="I109" s="41"/>
      <c r="J109" s="41"/>
      <c r="K109" s="41"/>
      <c r="L109" s="41"/>
      <c r="M109" s="72"/>
      <c r="N109" s="61"/>
      <c r="O109" s="63"/>
      <c r="P109" s="72"/>
      <c r="Q109" s="41"/>
      <c r="R109" s="41"/>
      <c r="S109" s="41"/>
      <c r="T109" s="41"/>
      <c r="U109" s="61"/>
      <c r="V109" s="63"/>
      <c r="W109" s="41"/>
      <c r="X109" s="41"/>
      <c r="Y109" s="41"/>
      <c r="Z109" s="41"/>
      <c r="AA109" s="41"/>
      <c r="AB109" s="61"/>
      <c r="AC109" s="63"/>
      <c r="AD109" s="41"/>
      <c r="AE109" s="41"/>
      <c r="AF109" s="41"/>
      <c r="AG109" s="41"/>
      <c r="AH109" s="80"/>
      <c r="AI109" s="54"/>
      <c r="AJ109" s="14">
        <f t="shared" si="26"/>
        <v>0</v>
      </c>
      <c r="AK109" s="14">
        <f t="shared" si="27"/>
        <v>0</v>
      </c>
      <c r="AL109" s="14">
        <f t="shared" si="28"/>
        <v>0</v>
      </c>
      <c r="AM109" s="14">
        <f t="shared" si="29"/>
        <v>0</v>
      </c>
      <c r="AN109" s="14">
        <f t="shared" si="30"/>
        <v>0</v>
      </c>
      <c r="AO109" s="100"/>
      <c r="AP109" s="102">
        <f t="shared" si="31"/>
        <v>0</v>
      </c>
      <c r="AQ109" s="85"/>
    </row>
    <row r="110" spans="2:43" s="56" customFormat="1" x14ac:dyDescent="0.3">
      <c r="B110" s="83"/>
      <c r="C110" s="89" t="s">
        <v>70</v>
      </c>
      <c r="D110" s="41"/>
      <c r="E110" s="41"/>
      <c r="F110" s="41"/>
      <c r="G110" s="61"/>
      <c r="H110" s="63"/>
      <c r="I110" s="41"/>
      <c r="J110" s="41"/>
      <c r="K110" s="41"/>
      <c r="L110" s="41"/>
      <c r="M110" s="72"/>
      <c r="N110" s="61"/>
      <c r="O110" s="63"/>
      <c r="P110" s="72"/>
      <c r="Q110" s="41"/>
      <c r="R110" s="41"/>
      <c r="S110" s="41"/>
      <c r="T110" s="41"/>
      <c r="U110" s="61"/>
      <c r="V110" s="63"/>
      <c r="W110" s="41"/>
      <c r="X110" s="41"/>
      <c r="Y110" s="41"/>
      <c r="Z110" s="41"/>
      <c r="AA110" s="41"/>
      <c r="AB110" s="61"/>
      <c r="AC110" s="63"/>
      <c r="AD110" s="41"/>
      <c r="AE110" s="41"/>
      <c r="AF110" s="41"/>
      <c r="AG110" s="41"/>
      <c r="AH110" s="80"/>
      <c r="AI110" s="54"/>
      <c r="AJ110" s="14">
        <f t="shared" si="26"/>
        <v>0</v>
      </c>
      <c r="AK110" s="14">
        <f t="shared" si="27"/>
        <v>0</v>
      </c>
      <c r="AL110" s="14">
        <f t="shared" si="28"/>
        <v>0</v>
      </c>
      <c r="AM110" s="14">
        <f t="shared" si="29"/>
        <v>0</v>
      </c>
      <c r="AN110" s="14">
        <f t="shared" si="30"/>
        <v>0</v>
      </c>
      <c r="AO110" s="100"/>
      <c r="AP110" s="102">
        <f t="shared" si="31"/>
        <v>0</v>
      </c>
      <c r="AQ110" s="85"/>
    </row>
    <row r="111" spans="2:43" s="56" customFormat="1" x14ac:dyDescent="0.3">
      <c r="B111" s="83"/>
      <c r="C111" s="89" t="s">
        <v>71</v>
      </c>
      <c r="D111" s="41"/>
      <c r="E111" s="41"/>
      <c r="F111" s="41"/>
      <c r="G111" s="61"/>
      <c r="H111" s="63"/>
      <c r="I111" s="41"/>
      <c r="J111" s="41"/>
      <c r="K111" s="41"/>
      <c r="L111" s="41"/>
      <c r="M111" s="72"/>
      <c r="N111" s="61"/>
      <c r="O111" s="63"/>
      <c r="P111" s="72"/>
      <c r="Q111" s="41"/>
      <c r="R111" s="41"/>
      <c r="S111" s="41"/>
      <c r="T111" s="41"/>
      <c r="U111" s="61"/>
      <c r="V111" s="63"/>
      <c r="W111" s="41"/>
      <c r="X111" s="41"/>
      <c r="Y111" s="41"/>
      <c r="Z111" s="41"/>
      <c r="AA111" s="41"/>
      <c r="AB111" s="61"/>
      <c r="AC111" s="63"/>
      <c r="AD111" s="41"/>
      <c r="AE111" s="41"/>
      <c r="AF111" s="41"/>
      <c r="AG111" s="41"/>
      <c r="AH111" s="80"/>
      <c r="AI111" s="54"/>
      <c r="AJ111" s="14">
        <f t="shared" si="26"/>
        <v>0</v>
      </c>
      <c r="AK111" s="14">
        <f t="shared" si="27"/>
        <v>0</v>
      </c>
      <c r="AL111" s="14">
        <f t="shared" si="28"/>
        <v>0</v>
      </c>
      <c r="AM111" s="14">
        <f t="shared" si="29"/>
        <v>0</v>
      </c>
      <c r="AN111" s="14">
        <f t="shared" si="30"/>
        <v>0</v>
      </c>
      <c r="AO111" s="100"/>
      <c r="AP111" s="102">
        <f t="shared" si="31"/>
        <v>0</v>
      </c>
      <c r="AQ111" s="85"/>
    </row>
    <row r="112" spans="2:43" s="56" customFormat="1" x14ac:dyDescent="0.3">
      <c r="B112" s="83"/>
      <c r="C112" s="89" t="s">
        <v>72</v>
      </c>
      <c r="D112" s="41"/>
      <c r="E112" s="41"/>
      <c r="F112" s="41"/>
      <c r="G112" s="61"/>
      <c r="H112" s="63"/>
      <c r="I112" s="41"/>
      <c r="J112" s="41"/>
      <c r="K112" s="41"/>
      <c r="L112" s="41"/>
      <c r="M112" s="72"/>
      <c r="N112" s="61"/>
      <c r="O112" s="63"/>
      <c r="P112" s="72"/>
      <c r="Q112" s="41"/>
      <c r="R112" s="41"/>
      <c r="S112" s="41"/>
      <c r="T112" s="41"/>
      <c r="U112" s="61"/>
      <c r="V112" s="63"/>
      <c r="W112" s="41"/>
      <c r="X112" s="41"/>
      <c r="Y112" s="41"/>
      <c r="Z112" s="41"/>
      <c r="AA112" s="41"/>
      <c r="AB112" s="61"/>
      <c r="AC112" s="63"/>
      <c r="AD112" s="41"/>
      <c r="AE112" s="41"/>
      <c r="AF112" s="41"/>
      <c r="AG112" s="41"/>
      <c r="AH112" s="80"/>
      <c r="AI112" s="54"/>
      <c r="AJ112" s="14">
        <f t="shared" si="26"/>
        <v>0</v>
      </c>
      <c r="AK112" s="14">
        <f t="shared" si="27"/>
        <v>0</v>
      </c>
      <c r="AL112" s="14">
        <f t="shared" si="28"/>
        <v>0</v>
      </c>
      <c r="AM112" s="14">
        <f t="shared" si="29"/>
        <v>0</v>
      </c>
      <c r="AN112" s="14">
        <f t="shared" si="30"/>
        <v>0</v>
      </c>
      <c r="AO112" s="100"/>
      <c r="AP112" s="102">
        <f t="shared" si="31"/>
        <v>0</v>
      </c>
      <c r="AQ112" s="85"/>
    </row>
    <row r="113" spans="2:43" s="56" customFormat="1" x14ac:dyDescent="0.3">
      <c r="B113" s="83"/>
      <c r="C113" s="89" t="s">
        <v>73</v>
      </c>
      <c r="D113" s="41"/>
      <c r="E113" s="41"/>
      <c r="F113" s="41"/>
      <c r="G113" s="61"/>
      <c r="H113" s="63"/>
      <c r="I113" s="41"/>
      <c r="J113" s="41"/>
      <c r="K113" s="41"/>
      <c r="L113" s="41"/>
      <c r="M113" s="72"/>
      <c r="N113" s="61"/>
      <c r="O113" s="63"/>
      <c r="P113" s="72"/>
      <c r="Q113" s="41"/>
      <c r="R113" s="41"/>
      <c r="S113" s="41"/>
      <c r="T113" s="41"/>
      <c r="U113" s="61"/>
      <c r="V113" s="63"/>
      <c r="W113" s="41"/>
      <c r="X113" s="41"/>
      <c r="Y113" s="41"/>
      <c r="Z113" s="41"/>
      <c r="AA113" s="41"/>
      <c r="AB113" s="61"/>
      <c r="AC113" s="63"/>
      <c r="AD113" s="41"/>
      <c r="AE113" s="41"/>
      <c r="AF113" s="41"/>
      <c r="AG113" s="41"/>
      <c r="AH113" s="80"/>
      <c r="AI113" s="54"/>
      <c r="AJ113" s="14">
        <f t="shared" si="26"/>
        <v>0</v>
      </c>
      <c r="AK113" s="14">
        <f t="shared" si="27"/>
        <v>0</v>
      </c>
      <c r="AL113" s="14">
        <f t="shared" si="28"/>
        <v>0</v>
      </c>
      <c r="AM113" s="14">
        <f t="shared" si="29"/>
        <v>0</v>
      </c>
      <c r="AN113" s="14">
        <f t="shared" si="30"/>
        <v>0</v>
      </c>
      <c r="AO113" s="100"/>
      <c r="AP113" s="102">
        <f t="shared" si="31"/>
        <v>0</v>
      </c>
      <c r="AQ113" s="85"/>
    </row>
    <row r="114" spans="2:43" s="56" customFormat="1" x14ac:dyDescent="0.3">
      <c r="B114" s="83"/>
      <c r="C114" s="89" t="s">
        <v>74</v>
      </c>
      <c r="D114" s="41"/>
      <c r="E114" s="41"/>
      <c r="F114" s="41"/>
      <c r="G114" s="61"/>
      <c r="H114" s="63"/>
      <c r="I114" s="41"/>
      <c r="J114" s="41"/>
      <c r="K114" s="41"/>
      <c r="L114" s="41"/>
      <c r="M114" s="72"/>
      <c r="N114" s="61"/>
      <c r="O114" s="63"/>
      <c r="P114" s="72"/>
      <c r="Q114" s="41"/>
      <c r="R114" s="41"/>
      <c r="S114" s="41"/>
      <c r="T114" s="41"/>
      <c r="U114" s="61"/>
      <c r="V114" s="63"/>
      <c r="W114" s="41"/>
      <c r="X114" s="41"/>
      <c r="Y114" s="41"/>
      <c r="Z114" s="41"/>
      <c r="AA114" s="41"/>
      <c r="AB114" s="61"/>
      <c r="AC114" s="63"/>
      <c r="AD114" s="41"/>
      <c r="AE114" s="41"/>
      <c r="AF114" s="41"/>
      <c r="AG114" s="41"/>
      <c r="AH114" s="80"/>
      <c r="AI114" s="54"/>
      <c r="AJ114" s="14">
        <f t="shared" si="26"/>
        <v>0</v>
      </c>
      <c r="AK114" s="14">
        <f t="shared" si="27"/>
        <v>0</v>
      </c>
      <c r="AL114" s="14">
        <f t="shared" si="28"/>
        <v>0</v>
      </c>
      <c r="AM114" s="14">
        <f t="shared" si="29"/>
        <v>0</v>
      </c>
      <c r="AN114" s="14">
        <f t="shared" si="30"/>
        <v>0</v>
      </c>
      <c r="AO114" s="100"/>
      <c r="AP114" s="102">
        <f t="shared" si="31"/>
        <v>0</v>
      </c>
      <c r="AQ114" s="85"/>
    </row>
    <row r="115" spans="2:43" s="56" customFormat="1" x14ac:dyDescent="0.3">
      <c r="B115" s="83"/>
      <c r="C115" s="89" t="s">
        <v>75</v>
      </c>
      <c r="D115" s="41"/>
      <c r="E115" s="41"/>
      <c r="F115" s="41"/>
      <c r="G115" s="61"/>
      <c r="H115" s="63"/>
      <c r="I115" s="41"/>
      <c r="J115" s="41"/>
      <c r="K115" s="41"/>
      <c r="L115" s="41"/>
      <c r="M115" s="72"/>
      <c r="N115" s="61"/>
      <c r="O115" s="63"/>
      <c r="P115" s="72"/>
      <c r="Q115" s="41"/>
      <c r="R115" s="41"/>
      <c r="S115" s="41"/>
      <c r="T115" s="41"/>
      <c r="U115" s="61"/>
      <c r="V115" s="63"/>
      <c r="W115" s="41"/>
      <c r="X115" s="41"/>
      <c r="Y115" s="41"/>
      <c r="Z115" s="41"/>
      <c r="AA115" s="41"/>
      <c r="AB115" s="61"/>
      <c r="AC115" s="63"/>
      <c r="AD115" s="41"/>
      <c r="AE115" s="41"/>
      <c r="AF115" s="41"/>
      <c r="AG115" s="41"/>
      <c r="AH115" s="80"/>
      <c r="AI115" s="54"/>
      <c r="AJ115" s="14">
        <f t="shared" si="26"/>
        <v>0</v>
      </c>
      <c r="AK115" s="14">
        <f t="shared" si="27"/>
        <v>0</v>
      </c>
      <c r="AL115" s="14">
        <f t="shared" si="28"/>
        <v>0</v>
      </c>
      <c r="AM115" s="14">
        <f t="shared" si="29"/>
        <v>0</v>
      </c>
      <c r="AN115" s="14">
        <f t="shared" si="30"/>
        <v>0</v>
      </c>
      <c r="AO115" s="100"/>
      <c r="AP115" s="102">
        <f t="shared" si="31"/>
        <v>0</v>
      </c>
      <c r="AQ115" s="85"/>
    </row>
    <row r="116" spans="2:43" s="56" customFormat="1" x14ac:dyDescent="0.3">
      <c r="B116" s="83"/>
      <c r="C116" s="89" t="s">
        <v>76</v>
      </c>
      <c r="D116" s="41"/>
      <c r="E116" s="41"/>
      <c r="F116" s="41"/>
      <c r="G116" s="61"/>
      <c r="H116" s="63"/>
      <c r="I116" s="41"/>
      <c r="J116" s="41"/>
      <c r="K116" s="41"/>
      <c r="L116" s="41"/>
      <c r="M116" s="72"/>
      <c r="N116" s="61"/>
      <c r="O116" s="63"/>
      <c r="P116" s="72"/>
      <c r="Q116" s="41"/>
      <c r="R116" s="41"/>
      <c r="S116" s="41"/>
      <c r="T116" s="41"/>
      <c r="U116" s="61"/>
      <c r="V116" s="63"/>
      <c r="W116" s="41"/>
      <c r="X116" s="41"/>
      <c r="Y116" s="41"/>
      <c r="Z116" s="41"/>
      <c r="AA116" s="41"/>
      <c r="AB116" s="61"/>
      <c r="AC116" s="63"/>
      <c r="AD116" s="41"/>
      <c r="AE116" s="41"/>
      <c r="AF116" s="41"/>
      <c r="AG116" s="41"/>
      <c r="AH116" s="80"/>
      <c r="AI116" s="54"/>
      <c r="AJ116" s="14">
        <f t="shared" si="26"/>
        <v>0</v>
      </c>
      <c r="AK116" s="14">
        <f t="shared" si="27"/>
        <v>0</v>
      </c>
      <c r="AL116" s="14">
        <f t="shared" si="28"/>
        <v>0</v>
      </c>
      <c r="AM116" s="14">
        <f t="shared" si="29"/>
        <v>0</v>
      </c>
      <c r="AN116" s="14">
        <f t="shared" si="30"/>
        <v>0</v>
      </c>
      <c r="AO116" s="100"/>
      <c r="AP116" s="102">
        <f t="shared" si="31"/>
        <v>0</v>
      </c>
      <c r="AQ116" s="85"/>
    </row>
    <row r="117" spans="2:43" s="56" customFormat="1" x14ac:dyDescent="0.3">
      <c r="B117" s="83"/>
      <c r="C117" s="89" t="s">
        <v>77</v>
      </c>
      <c r="D117" s="41"/>
      <c r="E117" s="41"/>
      <c r="F117" s="41"/>
      <c r="G117" s="61"/>
      <c r="H117" s="63"/>
      <c r="I117" s="41"/>
      <c r="J117" s="41"/>
      <c r="K117" s="41"/>
      <c r="L117" s="41"/>
      <c r="M117" s="72"/>
      <c r="N117" s="61"/>
      <c r="O117" s="63"/>
      <c r="P117" s="72"/>
      <c r="Q117" s="41"/>
      <c r="R117" s="41"/>
      <c r="S117" s="41"/>
      <c r="T117" s="41"/>
      <c r="U117" s="61"/>
      <c r="V117" s="63"/>
      <c r="W117" s="41"/>
      <c r="X117" s="41"/>
      <c r="Y117" s="41"/>
      <c r="Z117" s="41"/>
      <c r="AA117" s="41"/>
      <c r="AB117" s="61"/>
      <c r="AC117" s="63"/>
      <c r="AD117" s="41"/>
      <c r="AE117" s="41"/>
      <c r="AF117" s="41"/>
      <c r="AG117" s="41"/>
      <c r="AH117" s="80"/>
      <c r="AI117" s="54"/>
      <c r="AJ117" s="14">
        <f t="shared" si="26"/>
        <v>0</v>
      </c>
      <c r="AK117" s="14">
        <f t="shared" si="27"/>
        <v>0</v>
      </c>
      <c r="AL117" s="14">
        <f t="shared" si="28"/>
        <v>0</v>
      </c>
      <c r="AM117" s="14">
        <f t="shared" si="29"/>
        <v>0</v>
      </c>
      <c r="AN117" s="14">
        <f t="shared" si="30"/>
        <v>0</v>
      </c>
      <c r="AO117" s="100"/>
      <c r="AP117" s="102">
        <f t="shared" si="31"/>
        <v>0</v>
      </c>
      <c r="AQ117" s="85"/>
    </row>
    <row r="118" spans="2:43" s="56" customFormat="1" ht="15" thickBot="1" x14ac:dyDescent="0.35">
      <c r="B118" s="83"/>
      <c r="C118" s="94" t="s">
        <v>78</v>
      </c>
      <c r="D118" s="96"/>
      <c r="E118" s="96"/>
      <c r="F118" s="96"/>
      <c r="G118" s="97"/>
      <c r="H118" s="98"/>
      <c r="I118" s="96"/>
      <c r="J118" s="96"/>
      <c r="K118" s="96"/>
      <c r="L118" s="96"/>
      <c r="M118" s="95"/>
      <c r="N118" s="97"/>
      <c r="O118" s="98"/>
      <c r="P118" s="95"/>
      <c r="Q118" s="96"/>
      <c r="R118" s="96"/>
      <c r="S118" s="96"/>
      <c r="T118" s="96"/>
      <c r="U118" s="97"/>
      <c r="V118" s="98"/>
      <c r="W118" s="96"/>
      <c r="X118" s="96"/>
      <c r="Y118" s="96"/>
      <c r="Z118" s="96"/>
      <c r="AA118" s="96"/>
      <c r="AB118" s="97"/>
      <c r="AC118" s="98"/>
      <c r="AD118" s="96"/>
      <c r="AE118" s="96"/>
      <c r="AF118" s="96"/>
      <c r="AG118" s="96"/>
      <c r="AH118" s="80"/>
      <c r="AI118" s="54"/>
      <c r="AJ118" s="14">
        <f t="shared" si="26"/>
        <v>0</v>
      </c>
      <c r="AK118" s="14">
        <f t="shared" si="27"/>
        <v>0</v>
      </c>
      <c r="AL118" s="14">
        <f t="shared" si="28"/>
        <v>0</v>
      </c>
      <c r="AM118" s="14">
        <f t="shared" si="29"/>
        <v>0</v>
      </c>
      <c r="AN118" s="14">
        <f t="shared" si="30"/>
        <v>0</v>
      </c>
      <c r="AO118" s="100"/>
      <c r="AP118" s="106">
        <f t="shared" si="31"/>
        <v>0</v>
      </c>
      <c r="AQ118" s="85"/>
    </row>
    <row r="119" spans="2:43" s="56" customFormat="1" x14ac:dyDescent="0.3">
      <c r="B119" s="83"/>
      <c r="C119" s="99" t="s">
        <v>79</v>
      </c>
      <c r="D119" s="109"/>
      <c r="E119" s="109"/>
      <c r="F119" s="109"/>
      <c r="G119" s="110"/>
      <c r="H119" s="111"/>
      <c r="I119" s="109"/>
      <c r="J119" s="109"/>
      <c r="K119" s="109"/>
      <c r="L119" s="109"/>
      <c r="M119" s="108"/>
      <c r="N119" s="110"/>
      <c r="O119" s="111"/>
      <c r="P119" s="108"/>
      <c r="Q119" s="109"/>
      <c r="R119" s="109"/>
      <c r="S119" s="109"/>
      <c r="T119" s="109"/>
      <c r="U119" s="110"/>
      <c r="V119" s="111"/>
      <c r="W119" s="109"/>
      <c r="X119" s="109"/>
      <c r="Y119" s="109"/>
      <c r="Z119" s="109"/>
      <c r="AA119" s="109"/>
      <c r="AB119" s="110"/>
      <c r="AC119" s="111"/>
      <c r="AD119" s="109"/>
      <c r="AE119" s="109"/>
      <c r="AF119" s="109"/>
      <c r="AG119" s="109"/>
      <c r="AH119" s="80"/>
      <c r="AI119" s="54"/>
      <c r="AJ119" s="54"/>
      <c r="AK119" s="54"/>
      <c r="AL119" s="54"/>
      <c r="AM119" s="54"/>
      <c r="AN119" s="54"/>
      <c r="AO119" s="100"/>
      <c r="AP119" s="107">
        <f>COUNTA(D119:AH119)</f>
        <v>0</v>
      </c>
      <c r="AQ119" s="85"/>
    </row>
    <row r="120" spans="2:43" s="56" customFormat="1" x14ac:dyDescent="0.3">
      <c r="B120" s="83"/>
      <c r="C120" s="92" t="s">
        <v>80</v>
      </c>
      <c r="D120" s="113"/>
      <c r="E120" s="113"/>
      <c r="F120" s="113"/>
      <c r="G120" s="114"/>
      <c r="H120" s="115"/>
      <c r="I120" s="113"/>
      <c r="J120" s="113"/>
      <c r="K120" s="113"/>
      <c r="L120" s="113"/>
      <c r="M120" s="112"/>
      <c r="N120" s="114"/>
      <c r="O120" s="115"/>
      <c r="P120" s="112"/>
      <c r="Q120" s="113"/>
      <c r="R120" s="113"/>
      <c r="S120" s="113"/>
      <c r="T120" s="113"/>
      <c r="U120" s="114"/>
      <c r="V120" s="115"/>
      <c r="W120" s="113"/>
      <c r="X120" s="113"/>
      <c r="Y120" s="113"/>
      <c r="Z120" s="113"/>
      <c r="AA120" s="113"/>
      <c r="AB120" s="114"/>
      <c r="AC120" s="115"/>
      <c r="AD120" s="113"/>
      <c r="AE120" s="113"/>
      <c r="AF120" s="113"/>
      <c r="AG120" s="113"/>
      <c r="AH120" s="80"/>
      <c r="AI120" s="54"/>
      <c r="AJ120" s="54"/>
      <c r="AK120" s="54"/>
      <c r="AL120" s="54"/>
      <c r="AM120" s="54"/>
      <c r="AN120" s="54"/>
      <c r="AO120" s="100"/>
      <c r="AP120" s="102">
        <f t="shared" ref="AP120:AP121" si="32">COUNTA(D120:AH120)</f>
        <v>0</v>
      </c>
      <c r="AQ120" s="85"/>
    </row>
    <row r="121" spans="2:43" s="56" customFormat="1" ht="15" thickBot="1" x14ac:dyDescent="0.35">
      <c r="B121" s="83"/>
      <c r="C121" s="93" t="s">
        <v>81</v>
      </c>
      <c r="D121" s="113"/>
      <c r="E121" s="113"/>
      <c r="F121" s="113"/>
      <c r="G121" s="114"/>
      <c r="H121" s="115"/>
      <c r="I121" s="113"/>
      <c r="J121" s="113"/>
      <c r="K121" s="113"/>
      <c r="L121" s="113"/>
      <c r="M121" s="112"/>
      <c r="N121" s="114"/>
      <c r="O121" s="115"/>
      <c r="P121" s="112"/>
      <c r="Q121" s="113"/>
      <c r="R121" s="113"/>
      <c r="S121" s="113"/>
      <c r="T121" s="113"/>
      <c r="U121" s="114"/>
      <c r="V121" s="115"/>
      <c r="W121" s="113"/>
      <c r="X121" s="113"/>
      <c r="Y121" s="113"/>
      <c r="Z121" s="113"/>
      <c r="AA121" s="113"/>
      <c r="AB121" s="114"/>
      <c r="AC121" s="115"/>
      <c r="AD121" s="113"/>
      <c r="AE121" s="113"/>
      <c r="AF121" s="113"/>
      <c r="AG121" s="113"/>
      <c r="AH121" s="80"/>
      <c r="AI121" s="54"/>
      <c r="AJ121" s="54"/>
      <c r="AK121" s="54"/>
      <c r="AL121" s="54"/>
      <c r="AM121" s="54"/>
      <c r="AN121" s="54"/>
      <c r="AO121" s="100"/>
      <c r="AP121" s="105">
        <f t="shared" si="32"/>
        <v>0</v>
      </c>
      <c r="AQ121" s="85"/>
    </row>
    <row r="122" spans="2:43" s="56" customFormat="1" ht="15" thickBot="1" x14ac:dyDescent="0.35">
      <c r="B122" s="83"/>
      <c r="C122" s="86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54"/>
      <c r="AJ122" s="54"/>
      <c r="AK122" s="54"/>
      <c r="AL122" s="54"/>
      <c r="AM122" s="54"/>
      <c r="AN122" s="54"/>
      <c r="AO122" s="54"/>
      <c r="AP122" s="116">
        <f>SUM(AP104:AP121)</f>
        <v>2</v>
      </c>
      <c r="AQ122" s="85"/>
    </row>
    <row r="123" spans="2:43" s="56" customFormat="1" x14ac:dyDescent="0.3">
      <c r="B123" s="83"/>
      <c r="C123" s="86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54"/>
      <c r="AJ123" s="54"/>
      <c r="AK123" s="54"/>
      <c r="AL123" s="54"/>
      <c r="AM123" s="54"/>
      <c r="AN123" s="54"/>
      <c r="AO123" s="54"/>
      <c r="AP123" s="54"/>
      <c r="AQ123" s="85"/>
    </row>
    <row r="124" spans="2:43" s="56" customFormat="1" ht="20.100000000000001" customHeight="1" thickBot="1" x14ac:dyDescent="0.35">
      <c r="B124" s="83"/>
      <c r="C124" s="91" t="str">
        <f>"Mai " &amp; ParamAnnee</f>
        <v>Mai 2020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54"/>
      <c r="AJ124" s="54"/>
      <c r="AK124" s="54"/>
      <c r="AL124" s="54"/>
      <c r="AM124" s="54"/>
      <c r="AN124" s="54"/>
      <c r="AO124" s="54"/>
      <c r="AP124" s="54"/>
      <c r="AQ124" s="85"/>
    </row>
    <row r="125" spans="2:43" s="56" customFormat="1" ht="15" thickBot="1" x14ac:dyDescent="0.35">
      <c r="B125" s="83"/>
      <c r="C125" s="86"/>
      <c r="D125" s="71">
        <f>DATE(Annee,5,1)</f>
        <v>43952</v>
      </c>
      <c r="E125" s="60">
        <f>D125+1</f>
        <v>43953</v>
      </c>
      <c r="F125" s="62">
        <f t="shared" ref="F125:AH125" si="33">E125+1</f>
        <v>43954</v>
      </c>
      <c r="G125" s="57">
        <f t="shared" si="33"/>
        <v>43955</v>
      </c>
      <c r="H125" s="57">
        <f t="shared" si="33"/>
        <v>43956</v>
      </c>
      <c r="I125" s="57">
        <f t="shared" si="33"/>
        <v>43957</v>
      </c>
      <c r="J125" s="57">
        <f t="shared" si="33"/>
        <v>43958</v>
      </c>
      <c r="K125" s="57">
        <f t="shared" si="33"/>
        <v>43959</v>
      </c>
      <c r="L125" s="60">
        <f t="shared" si="33"/>
        <v>43960</v>
      </c>
      <c r="M125" s="62">
        <f t="shared" si="33"/>
        <v>43961</v>
      </c>
      <c r="N125" s="57">
        <f t="shared" si="33"/>
        <v>43962</v>
      </c>
      <c r="O125" s="57">
        <f t="shared" si="33"/>
        <v>43963</v>
      </c>
      <c r="P125" s="57">
        <f t="shared" si="33"/>
        <v>43964</v>
      </c>
      <c r="Q125" s="57">
        <f t="shared" si="33"/>
        <v>43965</v>
      </c>
      <c r="R125" s="57">
        <f t="shared" si="33"/>
        <v>43966</v>
      </c>
      <c r="S125" s="60">
        <f t="shared" si="33"/>
        <v>43967</v>
      </c>
      <c r="T125" s="62">
        <f t="shared" si="33"/>
        <v>43968</v>
      </c>
      <c r="U125" s="57">
        <f t="shared" si="33"/>
        <v>43969</v>
      </c>
      <c r="V125" s="57">
        <f t="shared" si="33"/>
        <v>43970</v>
      </c>
      <c r="W125" s="57">
        <f t="shared" si="33"/>
        <v>43971</v>
      </c>
      <c r="X125" s="71">
        <f t="shared" si="33"/>
        <v>43972</v>
      </c>
      <c r="Y125" s="57">
        <f t="shared" si="33"/>
        <v>43973</v>
      </c>
      <c r="Z125" s="60">
        <f t="shared" si="33"/>
        <v>43974</v>
      </c>
      <c r="AA125" s="62">
        <f t="shared" si="33"/>
        <v>43975</v>
      </c>
      <c r="AB125" s="57">
        <f t="shared" si="33"/>
        <v>43976</v>
      </c>
      <c r="AC125" s="57">
        <f t="shared" si="33"/>
        <v>43977</v>
      </c>
      <c r="AD125" s="57">
        <f t="shared" si="33"/>
        <v>43978</v>
      </c>
      <c r="AE125" s="57">
        <f t="shared" si="33"/>
        <v>43979</v>
      </c>
      <c r="AF125" s="57">
        <f t="shared" si="33"/>
        <v>43980</v>
      </c>
      <c r="AG125" s="60">
        <f t="shared" si="33"/>
        <v>43981</v>
      </c>
      <c r="AH125" s="62">
        <f t="shared" si="33"/>
        <v>43982</v>
      </c>
      <c r="AI125" s="87"/>
      <c r="AJ125" s="58" t="str">
        <f>$R$17</f>
        <v>Y</v>
      </c>
      <c r="AK125" s="59" t="str">
        <f>$R$19</f>
        <v>P</v>
      </c>
      <c r="AL125" s="59" t="str">
        <f>$R$21</f>
        <v>SL</v>
      </c>
      <c r="AM125" s="59" t="str">
        <f>$R$23</f>
        <v>SC</v>
      </c>
      <c r="AN125" s="59" t="str">
        <f>$R$25</f>
        <v>V</v>
      </c>
      <c r="AO125" s="100"/>
      <c r="AP125" s="104" t="s">
        <v>52</v>
      </c>
      <c r="AQ125" s="85"/>
    </row>
    <row r="126" spans="2:43" s="56" customFormat="1" x14ac:dyDescent="0.3">
      <c r="B126" s="83"/>
      <c r="C126" s="89" t="s">
        <v>64</v>
      </c>
      <c r="D126" s="72"/>
      <c r="E126" s="61"/>
      <c r="F126" s="63"/>
      <c r="G126" s="41"/>
      <c r="H126" s="41"/>
      <c r="I126" s="41"/>
      <c r="J126" s="41"/>
      <c r="K126" s="41"/>
      <c r="L126" s="61"/>
      <c r="M126" s="63"/>
      <c r="N126" s="41"/>
      <c r="O126" s="41"/>
      <c r="P126" s="41"/>
      <c r="Q126" s="41"/>
      <c r="R126" s="41"/>
      <c r="S126" s="61"/>
      <c r="T126" s="63"/>
      <c r="U126" s="41"/>
      <c r="V126" s="41"/>
      <c r="W126" s="41"/>
      <c r="X126" s="72"/>
      <c r="Y126" s="41"/>
      <c r="Z126" s="61"/>
      <c r="AA126" s="63"/>
      <c r="AB126" s="41"/>
      <c r="AC126" s="41"/>
      <c r="AD126" s="41"/>
      <c r="AE126" s="41"/>
      <c r="AF126" s="41"/>
      <c r="AG126" s="61"/>
      <c r="AH126" s="63"/>
      <c r="AI126" s="54"/>
      <c r="AJ126" s="14">
        <f>COUNTIF(D126:AH126,"*Y*")</f>
        <v>0</v>
      </c>
      <c r="AK126" s="14">
        <f>COUNTIF(D126:AH126,"*P*")</f>
        <v>0</v>
      </c>
      <c r="AL126" s="14">
        <f>COUNTIF(D126:AH126,"*SL*")</f>
        <v>0</v>
      </c>
      <c r="AM126" s="14">
        <f>COUNTIF(D126:AH126,"*SC*")</f>
        <v>0</v>
      </c>
      <c r="AN126" s="14">
        <f>COUNTIF(D126:AH126,"*V*")</f>
        <v>0</v>
      </c>
      <c r="AO126" s="100"/>
      <c r="AP126" s="103">
        <f>SUM(AJ126:AN126)</f>
        <v>0</v>
      </c>
      <c r="AQ126" s="85"/>
    </row>
    <row r="127" spans="2:43" s="56" customFormat="1" x14ac:dyDescent="0.3">
      <c r="B127" s="83"/>
      <c r="C127" s="89" t="s">
        <v>65</v>
      </c>
      <c r="D127" s="72"/>
      <c r="E127" s="61"/>
      <c r="F127" s="63"/>
      <c r="G127" s="41"/>
      <c r="H127" s="41"/>
      <c r="I127" s="41"/>
      <c r="J127" s="41"/>
      <c r="K127" s="41"/>
      <c r="L127" s="61"/>
      <c r="M127" s="63"/>
      <c r="N127" s="41"/>
      <c r="O127" s="41"/>
      <c r="P127" s="41"/>
      <c r="Q127" s="41"/>
      <c r="R127" s="41"/>
      <c r="S127" s="61"/>
      <c r="T127" s="63"/>
      <c r="U127" s="41"/>
      <c r="V127" s="41"/>
      <c r="W127" s="41"/>
      <c r="X127" s="72"/>
      <c r="Y127" s="41"/>
      <c r="Z127" s="61"/>
      <c r="AA127" s="63"/>
      <c r="AB127" s="41"/>
      <c r="AC127" s="41"/>
      <c r="AD127" s="41"/>
      <c r="AE127" s="41"/>
      <c r="AF127" s="41"/>
      <c r="AG127" s="61"/>
      <c r="AH127" s="63"/>
      <c r="AI127" s="54"/>
      <c r="AJ127" s="14">
        <f t="shared" ref="AJ127:AJ140" si="34">COUNTIF(D127:AH127,"*Y*")</f>
        <v>0</v>
      </c>
      <c r="AK127" s="14">
        <f t="shared" ref="AK127:AK140" si="35">COUNTIF(D127:AH127,"*P*")</f>
        <v>0</v>
      </c>
      <c r="AL127" s="14">
        <f t="shared" ref="AL127:AL140" si="36">COUNTIF(D127:AH127,"*SL*")</f>
        <v>0</v>
      </c>
      <c r="AM127" s="14">
        <f t="shared" ref="AM127:AM140" si="37">COUNTIF(D127:AH127,"*SC*")</f>
        <v>0</v>
      </c>
      <c r="AN127" s="14">
        <f t="shared" ref="AN127:AN140" si="38">COUNTIF(D127:AH127,"*V*")</f>
        <v>0</v>
      </c>
      <c r="AO127" s="100"/>
      <c r="AP127" s="102">
        <f t="shared" ref="AP127:AP140" si="39">SUM(AJ127:AN127)</f>
        <v>0</v>
      </c>
      <c r="AQ127" s="85"/>
    </row>
    <row r="128" spans="2:43" s="56" customFormat="1" x14ac:dyDescent="0.3">
      <c r="B128" s="83"/>
      <c r="C128" s="89" t="s">
        <v>66</v>
      </c>
      <c r="D128" s="72"/>
      <c r="E128" s="61"/>
      <c r="F128" s="63"/>
      <c r="G128" s="41"/>
      <c r="H128" s="41"/>
      <c r="I128" s="41"/>
      <c r="J128" s="41"/>
      <c r="K128" s="41"/>
      <c r="L128" s="61"/>
      <c r="M128" s="63"/>
      <c r="N128" s="41"/>
      <c r="O128" s="41"/>
      <c r="P128" s="41"/>
      <c r="Q128" s="41"/>
      <c r="R128" s="41"/>
      <c r="S128" s="61"/>
      <c r="T128" s="63"/>
      <c r="U128" s="41"/>
      <c r="V128" s="41"/>
      <c r="W128" s="41"/>
      <c r="X128" s="72"/>
      <c r="Y128" s="41"/>
      <c r="Z128" s="61"/>
      <c r="AA128" s="63"/>
      <c r="AB128" s="41"/>
      <c r="AC128" s="41"/>
      <c r="AD128" s="41"/>
      <c r="AE128" s="41"/>
      <c r="AF128" s="41"/>
      <c r="AG128" s="61"/>
      <c r="AH128" s="63"/>
      <c r="AI128" s="54"/>
      <c r="AJ128" s="14">
        <f t="shared" si="34"/>
        <v>0</v>
      </c>
      <c r="AK128" s="14">
        <f t="shared" si="35"/>
        <v>0</v>
      </c>
      <c r="AL128" s="14">
        <f t="shared" si="36"/>
        <v>0</v>
      </c>
      <c r="AM128" s="14">
        <f t="shared" si="37"/>
        <v>0</v>
      </c>
      <c r="AN128" s="14">
        <f t="shared" si="38"/>
        <v>0</v>
      </c>
      <c r="AO128" s="100"/>
      <c r="AP128" s="102">
        <f t="shared" si="39"/>
        <v>0</v>
      </c>
      <c r="AQ128" s="85"/>
    </row>
    <row r="129" spans="2:43" s="56" customFormat="1" x14ac:dyDescent="0.3">
      <c r="B129" s="83"/>
      <c r="C129" s="89" t="s">
        <v>67</v>
      </c>
      <c r="D129" s="72"/>
      <c r="E129" s="61"/>
      <c r="F129" s="63"/>
      <c r="G129" s="41"/>
      <c r="H129" s="41"/>
      <c r="I129" s="41"/>
      <c r="J129" s="41"/>
      <c r="K129" s="41"/>
      <c r="L129" s="61"/>
      <c r="M129" s="63"/>
      <c r="N129" s="41"/>
      <c r="O129" s="41"/>
      <c r="P129" s="41"/>
      <c r="Q129" s="41"/>
      <c r="R129" s="41"/>
      <c r="S129" s="61"/>
      <c r="T129" s="63"/>
      <c r="U129" s="41"/>
      <c r="V129" s="41"/>
      <c r="W129" s="41"/>
      <c r="X129" s="72"/>
      <c r="Y129" s="41"/>
      <c r="Z129" s="61"/>
      <c r="AA129" s="63"/>
      <c r="AB129" s="41"/>
      <c r="AC129" s="41"/>
      <c r="AD129" s="41"/>
      <c r="AE129" s="41"/>
      <c r="AF129" s="41"/>
      <c r="AG129" s="61"/>
      <c r="AH129" s="63"/>
      <c r="AI129" s="54"/>
      <c r="AJ129" s="14">
        <f t="shared" si="34"/>
        <v>0</v>
      </c>
      <c r="AK129" s="14">
        <f t="shared" si="35"/>
        <v>0</v>
      </c>
      <c r="AL129" s="14">
        <f t="shared" si="36"/>
        <v>0</v>
      </c>
      <c r="AM129" s="14">
        <f t="shared" si="37"/>
        <v>0</v>
      </c>
      <c r="AN129" s="14">
        <f t="shared" si="38"/>
        <v>0</v>
      </c>
      <c r="AO129" s="100"/>
      <c r="AP129" s="102">
        <f t="shared" si="39"/>
        <v>0</v>
      </c>
      <c r="AQ129" s="85"/>
    </row>
    <row r="130" spans="2:43" s="56" customFormat="1" x14ac:dyDescent="0.3">
      <c r="B130" s="83"/>
      <c r="C130" s="89" t="s">
        <v>68</v>
      </c>
      <c r="D130" s="72"/>
      <c r="E130" s="61"/>
      <c r="F130" s="63"/>
      <c r="G130" s="41"/>
      <c r="H130" s="41"/>
      <c r="I130" s="41"/>
      <c r="J130" s="41"/>
      <c r="K130" s="41"/>
      <c r="L130" s="61"/>
      <c r="M130" s="63"/>
      <c r="N130" s="41"/>
      <c r="O130" s="41"/>
      <c r="P130" s="41"/>
      <c r="Q130" s="41"/>
      <c r="R130" s="41"/>
      <c r="S130" s="61"/>
      <c r="T130" s="63"/>
      <c r="U130" s="41"/>
      <c r="V130" s="41"/>
      <c r="W130" s="41"/>
      <c r="X130" s="72"/>
      <c r="Y130" s="41"/>
      <c r="Z130" s="61"/>
      <c r="AA130" s="63"/>
      <c r="AB130" s="41"/>
      <c r="AC130" s="41"/>
      <c r="AD130" s="41"/>
      <c r="AE130" s="41"/>
      <c r="AF130" s="41"/>
      <c r="AG130" s="61"/>
      <c r="AH130" s="63"/>
      <c r="AI130" s="54"/>
      <c r="AJ130" s="14">
        <f t="shared" si="34"/>
        <v>0</v>
      </c>
      <c r="AK130" s="14">
        <f t="shared" si="35"/>
        <v>0</v>
      </c>
      <c r="AL130" s="14">
        <f t="shared" si="36"/>
        <v>0</v>
      </c>
      <c r="AM130" s="14">
        <f t="shared" si="37"/>
        <v>0</v>
      </c>
      <c r="AN130" s="14">
        <f t="shared" si="38"/>
        <v>0</v>
      </c>
      <c r="AO130" s="100"/>
      <c r="AP130" s="102">
        <f t="shared" si="39"/>
        <v>0</v>
      </c>
      <c r="AQ130" s="85"/>
    </row>
    <row r="131" spans="2:43" s="56" customFormat="1" x14ac:dyDescent="0.3">
      <c r="B131" s="83"/>
      <c r="C131" s="89" t="s">
        <v>69</v>
      </c>
      <c r="D131" s="72"/>
      <c r="E131" s="61"/>
      <c r="F131" s="63"/>
      <c r="G131" s="41"/>
      <c r="H131" s="41"/>
      <c r="I131" s="41"/>
      <c r="J131" s="41"/>
      <c r="K131" s="41"/>
      <c r="L131" s="61"/>
      <c r="M131" s="63"/>
      <c r="N131" s="41"/>
      <c r="O131" s="41"/>
      <c r="P131" s="41"/>
      <c r="Q131" s="41"/>
      <c r="R131" s="41"/>
      <c r="S131" s="61"/>
      <c r="T131" s="63"/>
      <c r="U131" s="41"/>
      <c r="V131" s="41"/>
      <c r="W131" s="41"/>
      <c r="X131" s="72"/>
      <c r="Y131" s="41"/>
      <c r="Z131" s="61"/>
      <c r="AA131" s="63"/>
      <c r="AB131" s="41"/>
      <c r="AC131" s="41"/>
      <c r="AD131" s="41"/>
      <c r="AE131" s="41"/>
      <c r="AF131" s="41"/>
      <c r="AG131" s="61"/>
      <c r="AH131" s="63"/>
      <c r="AI131" s="54"/>
      <c r="AJ131" s="14">
        <f t="shared" si="34"/>
        <v>0</v>
      </c>
      <c r="AK131" s="14">
        <f t="shared" si="35"/>
        <v>0</v>
      </c>
      <c r="AL131" s="14">
        <f t="shared" si="36"/>
        <v>0</v>
      </c>
      <c r="AM131" s="14">
        <f t="shared" si="37"/>
        <v>0</v>
      </c>
      <c r="AN131" s="14">
        <f t="shared" si="38"/>
        <v>0</v>
      </c>
      <c r="AO131" s="100"/>
      <c r="AP131" s="102">
        <f t="shared" si="39"/>
        <v>0</v>
      </c>
      <c r="AQ131" s="85"/>
    </row>
    <row r="132" spans="2:43" s="56" customFormat="1" x14ac:dyDescent="0.3">
      <c r="B132" s="83"/>
      <c r="C132" s="89" t="s">
        <v>70</v>
      </c>
      <c r="D132" s="72"/>
      <c r="E132" s="61"/>
      <c r="F132" s="63"/>
      <c r="G132" s="41"/>
      <c r="H132" s="41"/>
      <c r="I132" s="41"/>
      <c r="J132" s="41"/>
      <c r="K132" s="41"/>
      <c r="L132" s="61"/>
      <c r="M132" s="63"/>
      <c r="N132" s="41"/>
      <c r="O132" s="41"/>
      <c r="P132" s="41"/>
      <c r="Q132" s="41"/>
      <c r="R132" s="41"/>
      <c r="S132" s="61"/>
      <c r="T132" s="63"/>
      <c r="U132" s="41"/>
      <c r="V132" s="41"/>
      <c r="W132" s="41"/>
      <c r="X132" s="72"/>
      <c r="Y132" s="41"/>
      <c r="Z132" s="61"/>
      <c r="AA132" s="63"/>
      <c r="AB132" s="41"/>
      <c r="AC132" s="41"/>
      <c r="AD132" s="41"/>
      <c r="AE132" s="41"/>
      <c r="AF132" s="41"/>
      <c r="AG132" s="61"/>
      <c r="AH132" s="63"/>
      <c r="AI132" s="54"/>
      <c r="AJ132" s="14">
        <f t="shared" si="34"/>
        <v>0</v>
      </c>
      <c r="AK132" s="14">
        <f t="shared" si="35"/>
        <v>0</v>
      </c>
      <c r="AL132" s="14">
        <f t="shared" si="36"/>
        <v>0</v>
      </c>
      <c r="AM132" s="14">
        <f t="shared" si="37"/>
        <v>0</v>
      </c>
      <c r="AN132" s="14">
        <f t="shared" si="38"/>
        <v>0</v>
      </c>
      <c r="AO132" s="100"/>
      <c r="AP132" s="102">
        <f t="shared" si="39"/>
        <v>0</v>
      </c>
      <c r="AQ132" s="85"/>
    </row>
    <row r="133" spans="2:43" s="56" customFormat="1" x14ac:dyDescent="0.3">
      <c r="B133" s="83"/>
      <c r="C133" s="89" t="s">
        <v>71</v>
      </c>
      <c r="D133" s="72"/>
      <c r="E133" s="61"/>
      <c r="F133" s="63"/>
      <c r="G133" s="41"/>
      <c r="H133" s="41"/>
      <c r="I133" s="41"/>
      <c r="J133" s="41"/>
      <c r="K133" s="41"/>
      <c r="L133" s="61"/>
      <c r="M133" s="63"/>
      <c r="N133" s="41"/>
      <c r="O133" s="41"/>
      <c r="P133" s="41"/>
      <c r="Q133" s="41"/>
      <c r="R133" s="41"/>
      <c r="S133" s="61"/>
      <c r="T133" s="63"/>
      <c r="U133" s="41"/>
      <c r="V133" s="41"/>
      <c r="W133" s="41"/>
      <c r="X133" s="72"/>
      <c r="Y133" s="41"/>
      <c r="Z133" s="61"/>
      <c r="AA133" s="63"/>
      <c r="AB133" s="41"/>
      <c r="AC133" s="41"/>
      <c r="AD133" s="41"/>
      <c r="AE133" s="41"/>
      <c r="AF133" s="41"/>
      <c r="AG133" s="61"/>
      <c r="AH133" s="63"/>
      <c r="AI133" s="54"/>
      <c r="AJ133" s="14">
        <f t="shared" si="34"/>
        <v>0</v>
      </c>
      <c r="AK133" s="14">
        <f t="shared" si="35"/>
        <v>0</v>
      </c>
      <c r="AL133" s="14">
        <f t="shared" si="36"/>
        <v>0</v>
      </c>
      <c r="AM133" s="14">
        <f t="shared" si="37"/>
        <v>0</v>
      </c>
      <c r="AN133" s="14">
        <f t="shared" si="38"/>
        <v>0</v>
      </c>
      <c r="AO133" s="100"/>
      <c r="AP133" s="102">
        <f t="shared" si="39"/>
        <v>0</v>
      </c>
      <c r="AQ133" s="85"/>
    </row>
    <row r="134" spans="2:43" s="56" customFormat="1" x14ac:dyDescent="0.3">
      <c r="B134" s="83"/>
      <c r="C134" s="89" t="s">
        <v>72</v>
      </c>
      <c r="D134" s="72"/>
      <c r="E134" s="61"/>
      <c r="F134" s="63"/>
      <c r="G134" s="41"/>
      <c r="H134" s="41"/>
      <c r="I134" s="41"/>
      <c r="J134" s="41"/>
      <c r="K134" s="41"/>
      <c r="L134" s="61"/>
      <c r="M134" s="63"/>
      <c r="N134" s="41"/>
      <c r="O134" s="41"/>
      <c r="P134" s="41"/>
      <c r="Q134" s="41"/>
      <c r="R134" s="41"/>
      <c r="S134" s="61"/>
      <c r="T134" s="63"/>
      <c r="U134" s="41"/>
      <c r="V134" s="41"/>
      <c r="W134" s="41"/>
      <c r="X134" s="72"/>
      <c r="Y134" s="41"/>
      <c r="Z134" s="61"/>
      <c r="AA134" s="63"/>
      <c r="AB134" s="41"/>
      <c r="AC134" s="41"/>
      <c r="AD134" s="41"/>
      <c r="AE134" s="41"/>
      <c r="AF134" s="41"/>
      <c r="AG134" s="61"/>
      <c r="AH134" s="63"/>
      <c r="AI134" s="54"/>
      <c r="AJ134" s="14">
        <f t="shared" si="34"/>
        <v>0</v>
      </c>
      <c r="AK134" s="14">
        <f t="shared" si="35"/>
        <v>0</v>
      </c>
      <c r="AL134" s="14">
        <f t="shared" si="36"/>
        <v>0</v>
      </c>
      <c r="AM134" s="14">
        <f t="shared" si="37"/>
        <v>0</v>
      </c>
      <c r="AN134" s="14">
        <f t="shared" si="38"/>
        <v>0</v>
      </c>
      <c r="AO134" s="100"/>
      <c r="AP134" s="102">
        <f t="shared" si="39"/>
        <v>0</v>
      </c>
      <c r="AQ134" s="85"/>
    </row>
    <row r="135" spans="2:43" s="56" customFormat="1" x14ac:dyDescent="0.3">
      <c r="B135" s="83"/>
      <c r="C135" s="89" t="s">
        <v>73</v>
      </c>
      <c r="D135" s="72"/>
      <c r="E135" s="61"/>
      <c r="F135" s="63"/>
      <c r="G135" s="41"/>
      <c r="H135" s="41"/>
      <c r="I135" s="41"/>
      <c r="J135" s="41"/>
      <c r="K135" s="41"/>
      <c r="L135" s="61"/>
      <c r="M135" s="63"/>
      <c r="N135" s="41"/>
      <c r="O135" s="41"/>
      <c r="P135" s="41"/>
      <c r="Q135" s="41"/>
      <c r="R135" s="41"/>
      <c r="S135" s="61"/>
      <c r="T135" s="63"/>
      <c r="U135" s="41"/>
      <c r="V135" s="41"/>
      <c r="W135" s="41"/>
      <c r="X135" s="72"/>
      <c r="Y135" s="41"/>
      <c r="Z135" s="61"/>
      <c r="AA135" s="63"/>
      <c r="AB135" s="41"/>
      <c r="AC135" s="41"/>
      <c r="AD135" s="41"/>
      <c r="AE135" s="41"/>
      <c r="AF135" s="41"/>
      <c r="AG135" s="61"/>
      <c r="AH135" s="63"/>
      <c r="AI135" s="54"/>
      <c r="AJ135" s="14">
        <f t="shared" si="34"/>
        <v>0</v>
      </c>
      <c r="AK135" s="14">
        <f t="shared" si="35"/>
        <v>0</v>
      </c>
      <c r="AL135" s="14">
        <f t="shared" si="36"/>
        <v>0</v>
      </c>
      <c r="AM135" s="14">
        <f t="shared" si="37"/>
        <v>0</v>
      </c>
      <c r="AN135" s="14">
        <f t="shared" si="38"/>
        <v>0</v>
      </c>
      <c r="AO135" s="100"/>
      <c r="AP135" s="102">
        <f t="shared" si="39"/>
        <v>0</v>
      </c>
      <c r="AQ135" s="85"/>
    </row>
    <row r="136" spans="2:43" s="56" customFormat="1" x14ac:dyDescent="0.3">
      <c r="B136" s="83"/>
      <c r="C136" s="89" t="s">
        <v>74</v>
      </c>
      <c r="D136" s="72"/>
      <c r="E136" s="61"/>
      <c r="F136" s="63"/>
      <c r="G136" s="41"/>
      <c r="H136" s="41"/>
      <c r="I136" s="41"/>
      <c r="J136" s="41"/>
      <c r="K136" s="41"/>
      <c r="L136" s="61"/>
      <c r="M136" s="63"/>
      <c r="N136" s="41"/>
      <c r="O136" s="41"/>
      <c r="P136" s="41"/>
      <c r="Q136" s="41"/>
      <c r="R136" s="41"/>
      <c r="S136" s="61"/>
      <c r="T136" s="63"/>
      <c r="U136" s="41"/>
      <c r="V136" s="41"/>
      <c r="W136" s="41"/>
      <c r="X136" s="72"/>
      <c r="Y136" s="41"/>
      <c r="Z136" s="61"/>
      <c r="AA136" s="63"/>
      <c r="AB136" s="41"/>
      <c r="AC136" s="41"/>
      <c r="AD136" s="41"/>
      <c r="AE136" s="41"/>
      <c r="AF136" s="41"/>
      <c r="AG136" s="61"/>
      <c r="AH136" s="63"/>
      <c r="AI136" s="54"/>
      <c r="AJ136" s="14">
        <f t="shared" si="34"/>
        <v>0</v>
      </c>
      <c r="AK136" s="14">
        <f t="shared" si="35"/>
        <v>0</v>
      </c>
      <c r="AL136" s="14">
        <f t="shared" si="36"/>
        <v>0</v>
      </c>
      <c r="AM136" s="14">
        <f t="shared" si="37"/>
        <v>0</v>
      </c>
      <c r="AN136" s="14">
        <f t="shared" si="38"/>
        <v>0</v>
      </c>
      <c r="AO136" s="100"/>
      <c r="AP136" s="102">
        <f t="shared" si="39"/>
        <v>0</v>
      </c>
      <c r="AQ136" s="85"/>
    </row>
    <row r="137" spans="2:43" s="56" customFormat="1" x14ac:dyDescent="0.3">
      <c r="B137" s="83"/>
      <c r="C137" s="89" t="s">
        <v>75</v>
      </c>
      <c r="D137" s="72"/>
      <c r="E137" s="61"/>
      <c r="F137" s="63"/>
      <c r="G137" s="41"/>
      <c r="H137" s="41"/>
      <c r="I137" s="41"/>
      <c r="J137" s="41"/>
      <c r="K137" s="41"/>
      <c r="L137" s="61"/>
      <c r="M137" s="63"/>
      <c r="N137" s="41"/>
      <c r="O137" s="41"/>
      <c r="P137" s="41"/>
      <c r="Q137" s="41"/>
      <c r="R137" s="41"/>
      <c r="S137" s="61"/>
      <c r="T137" s="63"/>
      <c r="U137" s="41"/>
      <c r="V137" s="41"/>
      <c r="W137" s="41"/>
      <c r="X137" s="72"/>
      <c r="Y137" s="41"/>
      <c r="Z137" s="61"/>
      <c r="AA137" s="63"/>
      <c r="AB137" s="41"/>
      <c r="AC137" s="41"/>
      <c r="AD137" s="41"/>
      <c r="AE137" s="41"/>
      <c r="AF137" s="41"/>
      <c r="AG137" s="61"/>
      <c r="AH137" s="63"/>
      <c r="AI137" s="54"/>
      <c r="AJ137" s="14">
        <f t="shared" si="34"/>
        <v>0</v>
      </c>
      <c r="AK137" s="14">
        <f t="shared" si="35"/>
        <v>0</v>
      </c>
      <c r="AL137" s="14">
        <f t="shared" si="36"/>
        <v>0</v>
      </c>
      <c r="AM137" s="14">
        <f t="shared" si="37"/>
        <v>0</v>
      </c>
      <c r="AN137" s="14">
        <f t="shared" si="38"/>
        <v>0</v>
      </c>
      <c r="AO137" s="100"/>
      <c r="AP137" s="102">
        <f t="shared" si="39"/>
        <v>0</v>
      </c>
      <c r="AQ137" s="85"/>
    </row>
    <row r="138" spans="2:43" s="56" customFormat="1" x14ac:dyDescent="0.3">
      <c r="B138" s="83"/>
      <c r="C138" s="89" t="s">
        <v>76</v>
      </c>
      <c r="D138" s="72"/>
      <c r="E138" s="61"/>
      <c r="F138" s="63"/>
      <c r="G138" s="41"/>
      <c r="H138" s="41"/>
      <c r="I138" s="41"/>
      <c r="J138" s="41"/>
      <c r="K138" s="41"/>
      <c r="L138" s="61"/>
      <c r="M138" s="63"/>
      <c r="N138" s="41"/>
      <c r="O138" s="41"/>
      <c r="P138" s="41"/>
      <c r="Q138" s="41"/>
      <c r="R138" s="41"/>
      <c r="S138" s="61"/>
      <c r="T138" s="63"/>
      <c r="U138" s="41"/>
      <c r="V138" s="41"/>
      <c r="W138" s="41"/>
      <c r="X138" s="72"/>
      <c r="Y138" s="41"/>
      <c r="Z138" s="61"/>
      <c r="AA138" s="63"/>
      <c r="AB138" s="41"/>
      <c r="AC138" s="41"/>
      <c r="AD138" s="41"/>
      <c r="AE138" s="41"/>
      <c r="AF138" s="41"/>
      <c r="AG138" s="61"/>
      <c r="AH138" s="63"/>
      <c r="AI138" s="54"/>
      <c r="AJ138" s="14">
        <f t="shared" si="34"/>
        <v>0</v>
      </c>
      <c r="AK138" s="14">
        <f t="shared" si="35"/>
        <v>0</v>
      </c>
      <c r="AL138" s="14">
        <f t="shared" si="36"/>
        <v>0</v>
      </c>
      <c r="AM138" s="14">
        <f t="shared" si="37"/>
        <v>0</v>
      </c>
      <c r="AN138" s="14">
        <f t="shared" si="38"/>
        <v>0</v>
      </c>
      <c r="AO138" s="100"/>
      <c r="AP138" s="102">
        <f t="shared" si="39"/>
        <v>0</v>
      </c>
      <c r="AQ138" s="85"/>
    </row>
    <row r="139" spans="2:43" s="56" customFormat="1" x14ac:dyDescent="0.3">
      <c r="B139" s="83"/>
      <c r="C139" s="89" t="s">
        <v>77</v>
      </c>
      <c r="D139" s="72"/>
      <c r="E139" s="61"/>
      <c r="F139" s="63"/>
      <c r="G139" s="41"/>
      <c r="H139" s="41"/>
      <c r="I139" s="41"/>
      <c r="J139" s="41"/>
      <c r="K139" s="41"/>
      <c r="L139" s="61"/>
      <c r="M139" s="63"/>
      <c r="N139" s="41"/>
      <c r="O139" s="41"/>
      <c r="P139" s="41"/>
      <c r="Q139" s="41"/>
      <c r="R139" s="41"/>
      <c r="S139" s="61"/>
      <c r="T139" s="63"/>
      <c r="U139" s="41"/>
      <c r="V139" s="41"/>
      <c r="W139" s="41"/>
      <c r="X139" s="72"/>
      <c r="Y139" s="41"/>
      <c r="Z139" s="61"/>
      <c r="AA139" s="63"/>
      <c r="AB139" s="41"/>
      <c r="AC139" s="41"/>
      <c r="AD139" s="41"/>
      <c r="AE139" s="41"/>
      <c r="AF139" s="41"/>
      <c r="AG139" s="61"/>
      <c r="AH139" s="63"/>
      <c r="AI139" s="54"/>
      <c r="AJ139" s="14">
        <f t="shared" si="34"/>
        <v>0</v>
      </c>
      <c r="AK139" s="14">
        <f t="shared" si="35"/>
        <v>0</v>
      </c>
      <c r="AL139" s="14">
        <f t="shared" si="36"/>
        <v>0</v>
      </c>
      <c r="AM139" s="14">
        <f t="shared" si="37"/>
        <v>0</v>
      </c>
      <c r="AN139" s="14">
        <f t="shared" si="38"/>
        <v>0</v>
      </c>
      <c r="AO139" s="100"/>
      <c r="AP139" s="102">
        <f t="shared" si="39"/>
        <v>0</v>
      </c>
      <c r="AQ139" s="85"/>
    </row>
    <row r="140" spans="2:43" s="56" customFormat="1" ht="15" thickBot="1" x14ac:dyDescent="0.35">
      <c r="B140" s="83"/>
      <c r="C140" s="94" t="s">
        <v>78</v>
      </c>
      <c r="D140" s="95"/>
      <c r="E140" s="97"/>
      <c r="F140" s="98"/>
      <c r="G140" s="96"/>
      <c r="H140" s="96"/>
      <c r="I140" s="96"/>
      <c r="J140" s="96"/>
      <c r="K140" s="96"/>
      <c r="L140" s="97"/>
      <c r="M140" s="98"/>
      <c r="N140" s="96"/>
      <c r="O140" s="96"/>
      <c r="P140" s="96"/>
      <c r="Q140" s="96"/>
      <c r="R140" s="96"/>
      <c r="S140" s="97"/>
      <c r="T140" s="98"/>
      <c r="U140" s="96"/>
      <c r="V140" s="96"/>
      <c r="W140" s="96"/>
      <c r="X140" s="95"/>
      <c r="Y140" s="96"/>
      <c r="Z140" s="97"/>
      <c r="AA140" s="98"/>
      <c r="AB140" s="96"/>
      <c r="AC140" s="96"/>
      <c r="AD140" s="96"/>
      <c r="AE140" s="96"/>
      <c r="AF140" s="96"/>
      <c r="AG140" s="97"/>
      <c r="AH140" s="98"/>
      <c r="AI140" s="54"/>
      <c r="AJ140" s="14">
        <f t="shared" si="34"/>
        <v>0</v>
      </c>
      <c r="AK140" s="14">
        <f t="shared" si="35"/>
        <v>0</v>
      </c>
      <c r="AL140" s="14">
        <f t="shared" si="36"/>
        <v>0</v>
      </c>
      <c r="AM140" s="14">
        <f t="shared" si="37"/>
        <v>0</v>
      </c>
      <c r="AN140" s="14">
        <f t="shared" si="38"/>
        <v>0</v>
      </c>
      <c r="AO140" s="100"/>
      <c r="AP140" s="106">
        <f t="shared" si="39"/>
        <v>0</v>
      </c>
      <c r="AQ140" s="85"/>
    </row>
    <row r="141" spans="2:43" s="56" customFormat="1" x14ac:dyDescent="0.3">
      <c r="B141" s="83"/>
      <c r="C141" s="99" t="s">
        <v>79</v>
      </c>
      <c r="D141" s="108"/>
      <c r="E141" s="110"/>
      <c r="F141" s="111"/>
      <c r="G141" s="109"/>
      <c r="H141" s="109"/>
      <c r="I141" s="109"/>
      <c r="J141" s="109"/>
      <c r="K141" s="109"/>
      <c r="L141" s="110"/>
      <c r="M141" s="111"/>
      <c r="N141" s="109"/>
      <c r="O141" s="109"/>
      <c r="P141" s="109"/>
      <c r="Q141" s="109"/>
      <c r="R141" s="109"/>
      <c r="S141" s="110"/>
      <c r="T141" s="111"/>
      <c r="U141" s="109"/>
      <c r="V141" s="109"/>
      <c r="W141" s="109"/>
      <c r="X141" s="108"/>
      <c r="Y141" s="109"/>
      <c r="Z141" s="110"/>
      <c r="AA141" s="111"/>
      <c r="AB141" s="109"/>
      <c r="AC141" s="109"/>
      <c r="AD141" s="109"/>
      <c r="AE141" s="109"/>
      <c r="AF141" s="109"/>
      <c r="AG141" s="110"/>
      <c r="AH141" s="111"/>
      <c r="AI141" s="54"/>
      <c r="AJ141" s="54"/>
      <c r="AK141" s="54"/>
      <c r="AL141" s="54"/>
      <c r="AM141" s="54"/>
      <c r="AN141" s="54"/>
      <c r="AO141" s="100"/>
      <c r="AP141" s="107">
        <f>COUNTA(D141:AH141)</f>
        <v>0</v>
      </c>
      <c r="AQ141" s="85"/>
    </row>
    <row r="142" spans="2:43" s="56" customFormat="1" x14ac:dyDescent="0.3">
      <c r="B142" s="83"/>
      <c r="C142" s="92" t="s">
        <v>80</v>
      </c>
      <c r="D142" s="112"/>
      <c r="E142" s="114"/>
      <c r="F142" s="115"/>
      <c r="G142" s="113"/>
      <c r="H142" s="113"/>
      <c r="I142" s="113"/>
      <c r="J142" s="113"/>
      <c r="K142" s="113"/>
      <c r="L142" s="114"/>
      <c r="M142" s="115"/>
      <c r="N142" s="113"/>
      <c r="O142" s="113"/>
      <c r="P142" s="113"/>
      <c r="Q142" s="113"/>
      <c r="R142" s="113"/>
      <c r="S142" s="114"/>
      <c r="T142" s="115"/>
      <c r="U142" s="113"/>
      <c r="V142" s="113"/>
      <c r="W142" s="113"/>
      <c r="X142" s="112"/>
      <c r="Y142" s="113"/>
      <c r="Z142" s="114"/>
      <c r="AA142" s="115"/>
      <c r="AB142" s="113"/>
      <c r="AC142" s="113"/>
      <c r="AD142" s="113"/>
      <c r="AE142" s="113"/>
      <c r="AF142" s="113"/>
      <c r="AG142" s="114"/>
      <c r="AH142" s="115"/>
      <c r="AI142" s="54"/>
      <c r="AJ142" s="54"/>
      <c r="AK142" s="54"/>
      <c r="AL142" s="54"/>
      <c r="AM142" s="54"/>
      <c r="AN142" s="54"/>
      <c r="AO142" s="100"/>
      <c r="AP142" s="102">
        <f t="shared" ref="AP142:AP143" si="40">COUNTA(D142:AH142)</f>
        <v>0</v>
      </c>
      <c r="AQ142" s="85"/>
    </row>
    <row r="143" spans="2:43" s="56" customFormat="1" ht="15" thickBot="1" x14ac:dyDescent="0.35">
      <c r="B143" s="83"/>
      <c r="C143" s="93" t="s">
        <v>81</v>
      </c>
      <c r="D143" s="112"/>
      <c r="E143" s="114"/>
      <c r="F143" s="115"/>
      <c r="G143" s="113"/>
      <c r="H143" s="113"/>
      <c r="I143" s="113"/>
      <c r="J143" s="113"/>
      <c r="K143" s="113"/>
      <c r="L143" s="114"/>
      <c r="M143" s="115"/>
      <c r="N143" s="113"/>
      <c r="O143" s="113"/>
      <c r="P143" s="113"/>
      <c r="Q143" s="113"/>
      <c r="R143" s="113"/>
      <c r="S143" s="114"/>
      <c r="T143" s="115"/>
      <c r="U143" s="113"/>
      <c r="V143" s="113"/>
      <c r="W143" s="113"/>
      <c r="X143" s="112"/>
      <c r="Y143" s="113"/>
      <c r="Z143" s="114"/>
      <c r="AA143" s="115"/>
      <c r="AB143" s="113"/>
      <c r="AC143" s="113"/>
      <c r="AD143" s="113"/>
      <c r="AE143" s="113"/>
      <c r="AF143" s="113"/>
      <c r="AG143" s="114"/>
      <c r="AH143" s="115"/>
      <c r="AI143" s="54"/>
      <c r="AJ143" s="54"/>
      <c r="AK143" s="54"/>
      <c r="AL143" s="54"/>
      <c r="AM143" s="54"/>
      <c r="AN143" s="54"/>
      <c r="AO143" s="100"/>
      <c r="AP143" s="105">
        <f t="shared" si="40"/>
        <v>0</v>
      </c>
      <c r="AQ143" s="85"/>
    </row>
    <row r="144" spans="2:43" s="56" customFormat="1" ht="15" thickBot="1" x14ac:dyDescent="0.35">
      <c r="B144" s="83"/>
      <c r="C144" s="86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54"/>
      <c r="AJ144" s="54"/>
      <c r="AK144" s="54"/>
      <c r="AL144" s="54"/>
      <c r="AM144" s="54"/>
      <c r="AN144" s="54"/>
      <c r="AO144" s="54"/>
      <c r="AP144" s="116">
        <f>SUM(AP126:AP143)</f>
        <v>0</v>
      </c>
      <c r="AQ144" s="85"/>
    </row>
    <row r="145" spans="2:43" s="56" customFormat="1" x14ac:dyDescent="0.3">
      <c r="B145" s="83"/>
      <c r="C145" s="86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54"/>
      <c r="AJ145" s="54"/>
      <c r="AK145" s="54"/>
      <c r="AL145" s="54"/>
      <c r="AM145" s="54"/>
      <c r="AN145" s="54"/>
      <c r="AO145" s="54"/>
      <c r="AP145" s="54"/>
      <c r="AQ145" s="85"/>
    </row>
    <row r="146" spans="2:43" s="56" customFormat="1" ht="20.100000000000001" customHeight="1" thickBot="1" x14ac:dyDescent="0.35">
      <c r="B146" s="83"/>
      <c r="C146" s="84" t="str">
        <f>"Juin " &amp; ParamAnnee</f>
        <v>Juin 2020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54"/>
      <c r="AJ146" s="54"/>
      <c r="AK146" s="54"/>
      <c r="AL146" s="54"/>
      <c r="AM146" s="54"/>
      <c r="AN146" s="54"/>
      <c r="AO146" s="54"/>
      <c r="AP146" s="54"/>
      <c r="AQ146" s="85"/>
    </row>
    <row r="147" spans="2:43" s="56" customFormat="1" ht="15" thickBot="1" x14ac:dyDescent="0.35">
      <c r="B147" s="83"/>
      <c r="C147" s="86"/>
      <c r="D147" s="71">
        <f>DATE(Annee,6,1)</f>
        <v>43983</v>
      </c>
      <c r="E147" s="57">
        <f>D147+1</f>
        <v>43984</v>
      </c>
      <c r="F147" s="57">
        <f t="shared" ref="F147:AG147" si="41">E147+1</f>
        <v>43985</v>
      </c>
      <c r="G147" s="57">
        <f t="shared" si="41"/>
        <v>43986</v>
      </c>
      <c r="H147" s="57">
        <f t="shared" si="41"/>
        <v>43987</v>
      </c>
      <c r="I147" s="60">
        <f t="shared" si="41"/>
        <v>43988</v>
      </c>
      <c r="J147" s="62">
        <f t="shared" si="41"/>
        <v>43989</v>
      </c>
      <c r="K147" s="57">
        <f t="shared" si="41"/>
        <v>43990</v>
      </c>
      <c r="L147" s="57">
        <f t="shared" si="41"/>
        <v>43991</v>
      </c>
      <c r="M147" s="57">
        <f t="shared" si="41"/>
        <v>43992</v>
      </c>
      <c r="N147" s="57">
        <f t="shared" si="41"/>
        <v>43993</v>
      </c>
      <c r="O147" s="57">
        <f t="shared" si="41"/>
        <v>43994</v>
      </c>
      <c r="P147" s="60">
        <f t="shared" si="41"/>
        <v>43995</v>
      </c>
      <c r="Q147" s="62">
        <f t="shared" si="41"/>
        <v>43996</v>
      </c>
      <c r="R147" s="57">
        <f t="shared" si="41"/>
        <v>43997</v>
      </c>
      <c r="S147" s="57">
        <f t="shared" si="41"/>
        <v>43998</v>
      </c>
      <c r="T147" s="57">
        <f t="shared" si="41"/>
        <v>43999</v>
      </c>
      <c r="U147" s="57">
        <f t="shared" si="41"/>
        <v>44000</v>
      </c>
      <c r="V147" s="57">
        <f t="shared" si="41"/>
        <v>44001</v>
      </c>
      <c r="W147" s="60">
        <f t="shared" si="41"/>
        <v>44002</v>
      </c>
      <c r="X147" s="62">
        <f t="shared" si="41"/>
        <v>44003</v>
      </c>
      <c r="Y147" s="57">
        <f t="shared" si="41"/>
        <v>44004</v>
      </c>
      <c r="Z147" s="57">
        <f t="shared" si="41"/>
        <v>44005</v>
      </c>
      <c r="AA147" s="57">
        <f t="shared" si="41"/>
        <v>44006</v>
      </c>
      <c r="AB147" s="57">
        <f t="shared" si="41"/>
        <v>44007</v>
      </c>
      <c r="AC147" s="57">
        <f t="shared" si="41"/>
        <v>44008</v>
      </c>
      <c r="AD147" s="60">
        <f t="shared" si="41"/>
        <v>44009</v>
      </c>
      <c r="AE147" s="62">
        <f t="shared" si="41"/>
        <v>44010</v>
      </c>
      <c r="AF147" s="57">
        <f t="shared" si="41"/>
        <v>44011</v>
      </c>
      <c r="AG147" s="57">
        <f t="shared" si="41"/>
        <v>44012</v>
      </c>
      <c r="AH147" s="64"/>
      <c r="AI147" s="87"/>
      <c r="AJ147" s="58" t="str">
        <f>$R$17</f>
        <v>Y</v>
      </c>
      <c r="AK147" s="59" t="str">
        <f>$R$19</f>
        <v>P</v>
      </c>
      <c r="AL147" s="59" t="str">
        <f>$R$21</f>
        <v>SL</v>
      </c>
      <c r="AM147" s="59" t="str">
        <f>$R$23</f>
        <v>SC</v>
      </c>
      <c r="AN147" s="59" t="str">
        <f>$R$25</f>
        <v>V</v>
      </c>
      <c r="AO147" s="100"/>
      <c r="AP147" s="104" t="s">
        <v>52</v>
      </c>
      <c r="AQ147" s="85"/>
    </row>
    <row r="148" spans="2:43" s="56" customFormat="1" x14ac:dyDescent="0.3">
      <c r="B148" s="83"/>
      <c r="C148" s="89" t="s">
        <v>64</v>
      </c>
      <c r="D148" s="72"/>
      <c r="E148" s="41"/>
      <c r="F148" s="41"/>
      <c r="G148" s="41"/>
      <c r="H148" s="41"/>
      <c r="I148" s="61"/>
      <c r="J148" s="63"/>
      <c r="K148" s="41"/>
      <c r="L148" s="41"/>
      <c r="M148" s="41"/>
      <c r="N148" s="41"/>
      <c r="O148" s="41"/>
      <c r="P148" s="61"/>
      <c r="Q148" s="63"/>
      <c r="R148" s="41"/>
      <c r="S148" s="41"/>
      <c r="T148" s="41"/>
      <c r="U148" s="41"/>
      <c r="V148" s="41"/>
      <c r="W148" s="61"/>
      <c r="X148" s="63"/>
      <c r="Y148" s="41"/>
      <c r="Z148" s="41"/>
      <c r="AA148" s="41"/>
      <c r="AB148" s="41"/>
      <c r="AC148" s="41"/>
      <c r="AD148" s="61"/>
      <c r="AE148" s="63"/>
      <c r="AF148" s="41"/>
      <c r="AG148" s="41"/>
      <c r="AH148" s="80"/>
      <c r="AI148" s="54"/>
      <c r="AJ148" s="14">
        <f>COUNTIF(D148:AH148,"*Y*")</f>
        <v>0</v>
      </c>
      <c r="AK148" s="14">
        <f>COUNTIF(D148:AH148,"*P*")</f>
        <v>0</v>
      </c>
      <c r="AL148" s="14">
        <f>COUNTIF(D148:AH148,"*SL*")</f>
        <v>0</v>
      </c>
      <c r="AM148" s="14">
        <f>COUNTIF(D148:AH148,"*SC*")</f>
        <v>0</v>
      </c>
      <c r="AN148" s="14">
        <f>COUNTIF(D148:AH148,"*V*")</f>
        <v>0</v>
      </c>
      <c r="AO148" s="100"/>
      <c r="AP148" s="103">
        <f>SUM(AJ148:AN148)</f>
        <v>0</v>
      </c>
      <c r="AQ148" s="85"/>
    </row>
    <row r="149" spans="2:43" s="56" customFormat="1" x14ac:dyDescent="0.3">
      <c r="B149" s="83"/>
      <c r="C149" s="89" t="s">
        <v>65</v>
      </c>
      <c r="D149" s="72"/>
      <c r="E149" s="41"/>
      <c r="F149" s="41"/>
      <c r="G149" s="41"/>
      <c r="H149" s="41"/>
      <c r="I149" s="61"/>
      <c r="J149" s="63"/>
      <c r="K149" s="41"/>
      <c r="L149" s="41"/>
      <c r="M149" s="41"/>
      <c r="N149" s="41"/>
      <c r="O149" s="41"/>
      <c r="P149" s="61"/>
      <c r="Q149" s="63"/>
      <c r="R149" s="41"/>
      <c r="S149" s="41"/>
      <c r="T149" s="41"/>
      <c r="U149" s="41"/>
      <c r="V149" s="41"/>
      <c r="W149" s="61"/>
      <c r="X149" s="63"/>
      <c r="Y149" s="41"/>
      <c r="Z149" s="41"/>
      <c r="AA149" s="41"/>
      <c r="AB149" s="41"/>
      <c r="AC149" s="41"/>
      <c r="AD149" s="61"/>
      <c r="AE149" s="63"/>
      <c r="AF149" s="41"/>
      <c r="AG149" s="41"/>
      <c r="AH149" s="80"/>
      <c r="AI149" s="54"/>
      <c r="AJ149" s="14">
        <f t="shared" ref="AJ149:AJ162" si="42">COUNTIF(D149:AH149,"*Y*")</f>
        <v>0</v>
      </c>
      <c r="AK149" s="14">
        <f t="shared" ref="AK149:AK162" si="43">COUNTIF(D149:AH149,"*P*")</f>
        <v>0</v>
      </c>
      <c r="AL149" s="14">
        <f t="shared" ref="AL149:AL162" si="44">COUNTIF(D149:AH149,"*SL*")</f>
        <v>0</v>
      </c>
      <c r="AM149" s="14">
        <f t="shared" ref="AM149:AM162" si="45">COUNTIF(D149:AH149,"*SC*")</f>
        <v>0</v>
      </c>
      <c r="AN149" s="14">
        <f t="shared" ref="AN149:AN162" si="46">COUNTIF(D149:AH149,"*V*")</f>
        <v>0</v>
      </c>
      <c r="AO149" s="100"/>
      <c r="AP149" s="102">
        <f t="shared" ref="AP149:AP162" si="47">SUM(AJ149:AN149)</f>
        <v>0</v>
      </c>
      <c r="AQ149" s="85"/>
    </row>
    <row r="150" spans="2:43" s="56" customFormat="1" x14ac:dyDescent="0.3">
      <c r="B150" s="83"/>
      <c r="C150" s="89" t="s">
        <v>66</v>
      </c>
      <c r="D150" s="72"/>
      <c r="E150" s="41"/>
      <c r="F150" s="41"/>
      <c r="G150" s="41"/>
      <c r="H150" s="41"/>
      <c r="I150" s="61"/>
      <c r="J150" s="63"/>
      <c r="K150" s="41"/>
      <c r="L150" s="41"/>
      <c r="M150" s="41"/>
      <c r="N150" s="41"/>
      <c r="O150" s="41"/>
      <c r="P150" s="61"/>
      <c r="Q150" s="63"/>
      <c r="R150" s="41"/>
      <c r="S150" s="41"/>
      <c r="T150" s="41"/>
      <c r="U150" s="41"/>
      <c r="V150" s="41"/>
      <c r="W150" s="61"/>
      <c r="X150" s="63"/>
      <c r="Y150" s="41"/>
      <c r="Z150" s="41"/>
      <c r="AA150" s="41"/>
      <c r="AB150" s="41"/>
      <c r="AC150" s="41"/>
      <c r="AD150" s="61"/>
      <c r="AE150" s="63"/>
      <c r="AF150" s="41"/>
      <c r="AG150" s="41"/>
      <c r="AH150" s="80"/>
      <c r="AI150" s="54"/>
      <c r="AJ150" s="14">
        <f t="shared" si="42"/>
        <v>0</v>
      </c>
      <c r="AK150" s="14">
        <f t="shared" si="43"/>
        <v>0</v>
      </c>
      <c r="AL150" s="14">
        <f t="shared" si="44"/>
        <v>0</v>
      </c>
      <c r="AM150" s="14">
        <f t="shared" si="45"/>
        <v>0</v>
      </c>
      <c r="AN150" s="14">
        <f t="shared" si="46"/>
        <v>0</v>
      </c>
      <c r="AO150" s="100"/>
      <c r="AP150" s="102">
        <f t="shared" si="47"/>
        <v>0</v>
      </c>
      <c r="AQ150" s="85"/>
    </row>
    <row r="151" spans="2:43" s="56" customFormat="1" x14ac:dyDescent="0.3">
      <c r="B151" s="83"/>
      <c r="C151" s="89" t="s">
        <v>67</v>
      </c>
      <c r="D151" s="72"/>
      <c r="E151" s="41"/>
      <c r="F151" s="41"/>
      <c r="G151" s="41"/>
      <c r="H151" s="41"/>
      <c r="I151" s="61"/>
      <c r="J151" s="63"/>
      <c r="K151" s="41"/>
      <c r="L151" s="41"/>
      <c r="M151" s="41"/>
      <c r="N151" s="41"/>
      <c r="O151" s="41"/>
      <c r="P151" s="61"/>
      <c r="Q151" s="63"/>
      <c r="R151" s="41"/>
      <c r="S151" s="41"/>
      <c r="T151" s="41"/>
      <c r="U151" s="41"/>
      <c r="V151" s="41"/>
      <c r="W151" s="61"/>
      <c r="X151" s="63"/>
      <c r="Y151" s="41"/>
      <c r="Z151" s="41"/>
      <c r="AA151" s="41"/>
      <c r="AB151" s="41"/>
      <c r="AC151" s="41"/>
      <c r="AD151" s="61"/>
      <c r="AE151" s="63"/>
      <c r="AF151" s="41"/>
      <c r="AG151" s="41"/>
      <c r="AH151" s="80"/>
      <c r="AI151" s="54"/>
      <c r="AJ151" s="14">
        <f t="shared" si="42"/>
        <v>0</v>
      </c>
      <c r="AK151" s="14">
        <f t="shared" si="43"/>
        <v>0</v>
      </c>
      <c r="AL151" s="14">
        <f t="shared" si="44"/>
        <v>0</v>
      </c>
      <c r="AM151" s="14">
        <f t="shared" si="45"/>
        <v>0</v>
      </c>
      <c r="AN151" s="14">
        <f t="shared" si="46"/>
        <v>0</v>
      </c>
      <c r="AO151" s="100"/>
      <c r="AP151" s="102">
        <f t="shared" si="47"/>
        <v>0</v>
      </c>
      <c r="AQ151" s="85"/>
    </row>
    <row r="152" spans="2:43" s="56" customFormat="1" x14ac:dyDescent="0.3">
      <c r="B152" s="83"/>
      <c r="C152" s="89" t="s">
        <v>68</v>
      </c>
      <c r="D152" s="72"/>
      <c r="E152" s="41"/>
      <c r="F152" s="41"/>
      <c r="G152" s="41"/>
      <c r="H152" s="41"/>
      <c r="I152" s="61"/>
      <c r="J152" s="63"/>
      <c r="K152" s="41"/>
      <c r="L152" s="41"/>
      <c r="M152" s="41"/>
      <c r="N152" s="41"/>
      <c r="O152" s="41"/>
      <c r="P152" s="61"/>
      <c r="Q152" s="63"/>
      <c r="R152" s="41"/>
      <c r="S152" s="41"/>
      <c r="T152" s="41"/>
      <c r="U152" s="41"/>
      <c r="V152" s="41"/>
      <c r="W152" s="61"/>
      <c r="X152" s="63"/>
      <c r="Y152" s="41"/>
      <c r="Z152" s="41"/>
      <c r="AA152" s="41"/>
      <c r="AB152" s="41"/>
      <c r="AC152" s="41"/>
      <c r="AD152" s="61"/>
      <c r="AE152" s="63"/>
      <c r="AF152" s="41"/>
      <c r="AG152" s="41"/>
      <c r="AH152" s="80"/>
      <c r="AI152" s="54"/>
      <c r="AJ152" s="14">
        <f t="shared" si="42"/>
        <v>0</v>
      </c>
      <c r="AK152" s="14">
        <f t="shared" si="43"/>
        <v>0</v>
      </c>
      <c r="AL152" s="14">
        <f t="shared" si="44"/>
        <v>0</v>
      </c>
      <c r="AM152" s="14">
        <f t="shared" si="45"/>
        <v>0</v>
      </c>
      <c r="AN152" s="14">
        <f t="shared" si="46"/>
        <v>0</v>
      </c>
      <c r="AO152" s="100"/>
      <c r="AP152" s="102">
        <f t="shared" si="47"/>
        <v>0</v>
      </c>
      <c r="AQ152" s="85"/>
    </row>
    <row r="153" spans="2:43" s="56" customFormat="1" x14ac:dyDescent="0.3">
      <c r="B153" s="83"/>
      <c r="C153" s="89" t="s">
        <v>69</v>
      </c>
      <c r="D153" s="72"/>
      <c r="E153" s="41"/>
      <c r="F153" s="41"/>
      <c r="G153" s="41"/>
      <c r="H153" s="41"/>
      <c r="I153" s="61"/>
      <c r="J153" s="63"/>
      <c r="K153" s="41"/>
      <c r="L153" s="41"/>
      <c r="M153" s="41"/>
      <c r="N153" s="41"/>
      <c r="O153" s="41"/>
      <c r="P153" s="61"/>
      <c r="Q153" s="63"/>
      <c r="R153" s="41"/>
      <c r="S153" s="41"/>
      <c r="T153" s="41"/>
      <c r="U153" s="41"/>
      <c r="V153" s="41"/>
      <c r="W153" s="61"/>
      <c r="X153" s="63"/>
      <c r="Y153" s="41"/>
      <c r="Z153" s="41"/>
      <c r="AA153" s="41"/>
      <c r="AB153" s="41"/>
      <c r="AC153" s="41"/>
      <c r="AD153" s="61"/>
      <c r="AE153" s="63"/>
      <c r="AF153" s="41"/>
      <c r="AG153" s="41"/>
      <c r="AH153" s="80"/>
      <c r="AI153" s="54"/>
      <c r="AJ153" s="14">
        <f t="shared" si="42"/>
        <v>0</v>
      </c>
      <c r="AK153" s="14">
        <f t="shared" si="43"/>
        <v>0</v>
      </c>
      <c r="AL153" s="14">
        <f t="shared" si="44"/>
        <v>0</v>
      </c>
      <c r="AM153" s="14">
        <f t="shared" si="45"/>
        <v>0</v>
      </c>
      <c r="AN153" s="14">
        <f t="shared" si="46"/>
        <v>0</v>
      </c>
      <c r="AO153" s="100"/>
      <c r="AP153" s="102">
        <f t="shared" si="47"/>
        <v>0</v>
      </c>
      <c r="AQ153" s="85"/>
    </row>
    <row r="154" spans="2:43" s="56" customFormat="1" x14ac:dyDescent="0.3">
      <c r="B154" s="83"/>
      <c r="C154" s="89" t="s">
        <v>70</v>
      </c>
      <c r="D154" s="72"/>
      <c r="E154" s="41"/>
      <c r="F154" s="41"/>
      <c r="G154" s="41"/>
      <c r="H154" s="41"/>
      <c r="I154" s="61"/>
      <c r="J154" s="63"/>
      <c r="K154" s="41"/>
      <c r="L154" s="41"/>
      <c r="M154" s="41"/>
      <c r="N154" s="41"/>
      <c r="O154" s="41"/>
      <c r="P154" s="61"/>
      <c r="Q154" s="63"/>
      <c r="R154" s="41"/>
      <c r="S154" s="41"/>
      <c r="T154" s="41"/>
      <c r="U154" s="41"/>
      <c r="V154" s="41"/>
      <c r="W154" s="61"/>
      <c r="X154" s="63"/>
      <c r="Y154" s="41"/>
      <c r="Z154" s="41"/>
      <c r="AA154" s="41"/>
      <c r="AB154" s="41"/>
      <c r="AC154" s="41"/>
      <c r="AD154" s="61"/>
      <c r="AE154" s="63"/>
      <c r="AF154" s="41"/>
      <c r="AG154" s="41"/>
      <c r="AH154" s="80"/>
      <c r="AI154" s="54"/>
      <c r="AJ154" s="14">
        <f t="shared" si="42"/>
        <v>0</v>
      </c>
      <c r="AK154" s="14">
        <f t="shared" si="43"/>
        <v>0</v>
      </c>
      <c r="AL154" s="14">
        <f t="shared" si="44"/>
        <v>0</v>
      </c>
      <c r="AM154" s="14">
        <f t="shared" si="45"/>
        <v>0</v>
      </c>
      <c r="AN154" s="14">
        <f t="shared" si="46"/>
        <v>0</v>
      </c>
      <c r="AO154" s="100"/>
      <c r="AP154" s="102">
        <f t="shared" si="47"/>
        <v>0</v>
      </c>
      <c r="AQ154" s="85"/>
    </row>
    <row r="155" spans="2:43" s="56" customFormat="1" x14ac:dyDescent="0.3">
      <c r="B155" s="83"/>
      <c r="C155" s="89" t="s">
        <v>71</v>
      </c>
      <c r="D155" s="72"/>
      <c r="E155" s="41"/>
      <c r="F155" s="41"/>
      <c r="G155" s="41"/>
      <c r="H155" s="41"/>
      <c r="I155" s="61"/>
      <c r="J155" s="63"/>
      <c r="K155" s="41"/>
      <c r="L155" s="41"/>
      <c r="M155" s="41"/>
      <c r="N155" s="41"/>
      <c r="O155" s="41"/>
      <c r="P155" s="61"/>
      <c r="Q155" s="63"/>
      <c r="R155" s="41"/>
      <c r="S155" s="41"/>
      <c r="T155" s="41"/>
      <c r="U155" s="41"/>
      <c r="V155" s="41"/>
      <c r="W155" s="61"/>
      <c r="X155" s="63"/>
      <c r="Y155" s="41"/>
      <c r="Z155" s="41"/>
      <c r="AA155" s="41"/>
      <c r="AB155" s="41"/>
      <c r="AC155" s="41"/>
      <c r="AD155" s="61"/>
      <c r="AE155" s="63"/>
      <c r="AF155" s="41"/>
      <c r="AG155" s="41"/>
      <c r="AH155" s="80"/>
      <c r="AI155" s="54"/>
      <c r="AJ155" s="14">
        <f t="shared" si="42"/>
        <v>0</v>
      </c>
      <c r="AK155" s="14">
        <f t="shared" si="43"/>
        <v>0</v>
      </c>
      <c r="AL155" s="14">
        <f t="shared" si="44"/>
        <v>0</v>
      </c>
      <c r="AM155" s="14">
        <f t="shared" si="45"/>
        <v>0</v>
      </c>
      <c r="AN155" s="14">
        <f t="shared" si="46"/>
        <v>0</v>
      </c>
      <c r="AO155" s="100"/>
      <c r="AP155" s="102">
        <f t="shared" si="47"/>
        <v>0</v>
      </c>
      <c r="AQ155" s="85"/>
    </row>
    <row r="156" spans="2:43" s="56" customFormat="1" x14ac:dyDescent="0.3">
      <c r="B156" s="83"/>
      <c r="C156" s="89" t="s">
        <v>72</v>
      </c>
      <c r="D156" s="72"/>
      <c r="E156" s="41"/>
      <c r="F156" s="41"/>
      <c r="G156" s="41"/>
      <c r="H156" s="41"/>
      <c r="I156" s="61"/>
      <c r="J156" s="63"/>
      <c r="K156" s="41"/>
      <c r="L156" s="41"/>
      <c r="M156" s="41"/>
      <c r="N156" s="41"/>
      <c r="O156" s="41"/>
      <c r="P156" s="61"/>
      <c r="Q156" s="63"/>
      <c r="R156" s="41"/>
      <c r="S156" s="41"/>
      <c r="T156" s="41"/>
      <c r="U156" s="41"/>
      <c r="V156" s="41"/>
      <c r="W156" s="61"/>
      <c r="X156" s="63"/>
      <c r="Y156" s="41"/>
      <c r="Z156" s="41"/>
      <c r="AA156" s="41"/>
      <c r="AB156" s="41"/>
      <c r="AC156" s="41"/>
      <c r="AD156" s="61"/>
      <c r="AE156" s="63"/>
      <c r="AF156" s="41"/>
      <c r="AG156" s="41"/>
      <c r="AH156" s="80"/>
      <c r="AI156" s="54"/>
      <c r="AJ156" s="14">
        <f t="shared" si="42"/>
        <v>0</v>
      </c>
      <c r="AK156" s="14">
        <f t="shared" si="43"/>
        <v>0</v>
      </c>
      <c r="AL156" s="14">
        <f t="shared" si="44"/>
        <v>0</v>
      </c>
      <c r="AM156" s="14">
        <f t="shared" si="45"/>
        <v>0</v>
      </c>
      <c r="AN156" s="14">
        <f t="shared" si="46"/>
        <v>0</v>
      </c>
      <c r="AO156" s="100"/>
      <c r="AP156" s="102">
        <f t="shared" si="47"/>
        <v>0</v>
      </c>
      <c r="AQ156" s="85"/>
    </row>
    <row r="157" spans="2:43" s="56" customFormat="1" x14ac:dyDescent="0.3">
      <c r="B157" s="83"/>
      <c r="C157" s="89" t="s">
        <v>73</v>
      </c>
      <c r="D157" s="72"/>
      <c r="E157" s="41"/>
      <c r="F157" s="41"/>
      <c r="G157" s="41"/>
      <c r="H157" s="41"/>
      <c r="I157" s="61"/>
      <c r="J157" s="63"/>
      <c r="K157" s="41"/>
      <c r="L157" s="41"/>
      <c r="M157" s="41"/>
      <c r="N157" s="41"/>
      <c r="O157" s="41"/>
      <c r="P157" s="61"/>
      <c r="Q157" s="63"/>
      <c r="R157" s="41"/>
      <c r="S157" s="41"/>
      <c r="T157" s="41"/>
      <c r="U157" s="41"/>
      <c r="V157" s="41"/>
      <c r="W157" s="61"/>
      <c r="X157" s="63"/>
      <c r="Y157" s="41"/>
      <c r="Z157" s="41"/>
      <c r="AA157" s="41"/>
      <c r="AB157" s="41"/>
      <c r="AC157" s="41"/>
      <c r="AD157" s="61"/>
      <c r="AE157" s="63"/>
      <c r="AF157" s="41"/>
      <c r="AG157" s="41"/>
      <c r="AH157" s="80"/>
      <c r="AI157" s="54"/>
      <c r="AJ157" s="14">
        <f t="shared" si="42"/>
        <v>0</v>
      </c>
      <c r="AK157" s="14">
        <f t="shared" si="43"/>
        <v>0</v>
      </c>
      <c r="AL157" s="14">
        <f t="shared" si="44"/>
        <v>0</v>
      </c>
      <c r="AM157" s="14">
        <f t="shared" si="45"/>
        <v>0</v>
      </c>
      <c r="AN157" s="14">
        <f t="shared" si="46"/>
        <v>0</v>
      </c>
      <c r="AO157" s="100"/>
      <c r="AP157" s="102">
        <f t="shared" si="47"/>
        <v>0</v>
      </c>
      <c r="AQ157" s="85"/>
    </row>
    <row r="158" spans="2:43" s="56" customFormat="1" x14ac:dyDescent="0.3">
      <c r="B158" s="83"/>
      <c r="C158" s="89" t="s">
        <v>74</v>
      </c>
      <c r="D158" s="72"/>
      <c r="E158" s="41"/>
      <c r="F158" s="41"/>
      <c r="G158" s="41"/>
      <c r="H158" s="41"/>
      <c r="I158" s="61"/>
      <c r="J158" s="63"/>
      <c r="K158" s="41"/>
      <c r="L158" s="41"/>
      <c r="M158" s="41"/>
      <c r="N158" s="41"/>
      <c r="O158" s="41"/>
      <c r="P158" s="61"/>
      <c r="Q158" s="63"/>
      <c r="R158" s="41"/>
      <c r="S158" s="41"/>
      <c r="T158" s="41"/>
      <c r="U158" s="41"/>
      <c r="V158" s="41"/>
      <c r="W158" s="61"/>
      <c r="X158" s="63"/>
      <c r="Y158" s="41"/>
      <c r="Z158" s="41"/>
      <c r="AA158" s="41"/>
      <c r="AB158" s="41"/>
      <c r="AC158" s="41"/>
      <c r="AD158" s="61"/>
      <c r="AE158" s="63"/>
      <c r="AF158" s="41"/>
      <c r="AG158" s="41"/>
      <c r="AH158" s="80"/>
      <c r="AI158" s="54"/>
      <c r="AJ158" s="14">
        <f t="shared" si="42"/>
        <v>0</v>
      </c>
      <c r="AK158" s="14">
        <f t="shared" si="43"/>
        <v>0</v>
      </c>
      <c r="AL158" s="14">
        <f t="shared" si="44"/>
        <v>0</v>
      </c>
      <c r="AM158" s="14">
        <f t="shared" si="45"/>
        <v>0</v>
      </c>
      <c r="AN158" s="14">
        <f t="shared" si="46"/>
        <v>0</v>
      </c>
      <c r="AO158" s="100"/>
      <c r="AP158" s="102">
        <f t="shared" si="47"/>
        <v>0</v>
      </c>
      <c r="AQ158" s="85"/>
    </row>
    <row r="159" spans="2:43" s="56" customFormat="1" x14ac:dyDescent="0.3">
      <c r="B159" s="83"/>
      <c r="C159" s="89" t="s">
        <v>75</v>
      </c>
      <c r="D159" s="72"/>
      <c r="E159" s="41"/>
      <c r="F159" s="41"/>
      <c r="G159" s="41"/>
      <c r="H159" s="41"/>
      <c r="I159" s="61"/>
      <c r="J159" s="63"/>
      <c r="K159" s="41"/>
      <c r="L159" s="41"/>
      <c r="M159" s="41"/>
      <c r="N159" s="41"/>
      <c r="O159" s="41"/>
      <c r="P159" s="61"/>
      <c r="Q159" s="63"/>
      <c r="R159" s="41"/>
      <c r="S159" s="41"/>
      <c r="T159" s="41"/>
      <c r="U159" s="41"/>
      <c r="V159" s="41"/>
      <c r="W159" s="61"/>
      <c r="X159" s="63"/>
      <c r="Y159" s="41"/>
      <c r="Z159" s="41"/>
      <c r="AA159" s="41"/>
      <c r="AB159" s="41"/>
      <c r="AC159" s="41"/>
      <c r="AD159" s="61"/>
      <c r="AE159" s="63"/>
      <c r="AF159" s="41"/>
      <c r="AG159" s="41"/>
      <c r="AH159" s="80"/>
      <c r="AI159" s="54"/>
      <c r="AJ159" s="14">
        <f t="shared" si="42"/>
        <v>0</v>
      </c>
      <c r="AK159" s="14">
        <f t="shared" si="43"/>
        <v>0</v>
      </c>
      <c r="AL159" s="14">
        <f t="shared" si="44"/>
        <v>0</v>
      </c>
      <c r="AM159" s="14">
        <f t="shared" si="45"/>
        <v>0</v>
      </c>
      <c r="AN159" s="14">
        <f t="shared" si="46"/>
        <v>0</v>
      </c>
      <c r="AO159" s="100"/>
      <c r="AP159" s="102">
        <f t="shared" si="47"/>
        <v>0</v>
      </c>
      <c r="AQ159" s="85"/>
    </row>
    <row r="160" spans="2:43" s="56" customFormat="1" x14ac:dyDescent="0.3">
      <c r="B160" s="83"/>
      <c r="C160" s="89" t="s">
        <v>76</v>
      </c>
      <c r="D160" s="72"/>
      <c r="E160" s="41"/>
      <c r="F160" s="41"/>
      <c r="G160" s="41"/>
      <c r="H160" s="41"/>
      <c r="I160" s="61"/>
      <c r="J160" s="63"/>
      <c r="K160" s="41"/>
      <c r="L160" s="41"/>
      <c r="M160" s="41"/>
      <c r="N160" s="41"/>
      <c r="O160" s="41"/>
      <c r="P160" s="61"/>
      <c r="Q160" s="63"/>
      <c r="R160" s="41"/>
      <c r="S160" s="41"/>
      <c r="T160" s="41"/>
      <c r="U160" s="41"/>
      <c r="V160" s="41"/>
      <c r="W160" s="61"/>
      <c r="X160" s="63"/>
      <c r="Y160" s="41"/>
      <c r="Z160" s="41"/>
      <c r="AA160" s="41"/>
      <c r="AB160" s="41"/>
      <c r="AC160" s="41"/>
      <c r="AD160" s="61"/>
      <c r="AE160" s="63"/>
      <c r="AF160" s="41"/>
      <c r="AG160" s="41"/>
      <c r="AH160" s="80"/>
      <c r="AI160" s="54"/>
      <c r="AJ160" s="14">
        <f t="shared" si="42"/>
        <v>0</v>
      </c>
      <c r="AK160" s="14">
        <f t="shared" si="43"/>
        <v>0</v>
      </c>
      <c r="AL160" s="14">
        <f t="shared" si="44"/>
        <v>0</v>
      </c>
      <c r="AM160" s="14">
        <f t="shared" si="45"/>
        <v>0</v>
      </c>
      <c r="AN160" s="14">
        <f t="shared" si="46"/>
        <v>0</v>
      </c>
      <c r="AO160" s="100"/>
      <c r="AP160" s="102">
        <f t="shared" si="47"/>
        <v>0</v>
      </c>
      <c r="AQ160" s="85"/>
    </row>
    <row r="161" spans="2:43" s="56" customFormat="1" x14ac:dyDescent="0.3">
      <c r="B161" s="83"/>
      <c r="C161" s="89" t="s">
        <v>77</v>
      </c>
      <c r="D161" s="72"/>
      <c r="E161" s="41"/>
      <c r="F161" s="41"/>
      <c r="G161" s="41"/>
      <c r="H161" s="41"/>
      <c r="I161" s="61"/>
      <c r="J161" s="63"/>
      <c r="K161" s="41"/>
      <c r="L161" s="41"/>
      <c r="M161" s="41"/>
      <c r="N161" s="41"/>
      <c r="O161" s="41"/>
      <c r="P161" s="61"/>
      <c r="Q161" s="63"/>
      <c r="R161" s="41"/>
      <c r="S161" s="41"/>
      <c r="T161" s="41"/>
      <c r="U161" s="41"/>
      <c r="V161" s="41"/>
      <c r="W161" s="61"/>
      <c r="X161" s="63"/>
      <c r="Y161" s="41"/>
      <c r="Z161" s="41"/>
      <c r="AA161" s="41"/>
      <c r="AB161" s="41"/>
      <c r="AC161" s="41"/>
      <c r="AD161" s="61"/>
      <c r="AE161" s="63"/>
      <c r="AF161" s="41"/>
      <c r="AG161" s="41"/>
      <c r="AH161" s="80"/>
      <c r="AI161" s="54"/>
      <c r="AJ161" s="14">
        <f t="shared" si="42"/>
        <v>0</v>
      </c>
      <c r="AK161" s="14">
        <f t="shared" si="43"/>
        <v>0</v>
      </c>
      <c r="AL161" s="14">
        <f t="shared" si="44"/>
        <v>0</v>
      </c>
      <c r="AM161" s="14">
        <f t="shared" si="45"/>
        <v>0</v>
      </c>
      <c r="AN161" s="14">
        <f t="shared" si="46"/>
        <v>0</v>
      </c>
      <c r="AO161" s="100"/>
      <c r="AP161" s="102">
        <f t="shared" si="47"/>
        <v>0</v>
      </c>
      <c r="AQ161" s="85"/>
    </row>
    <row r="162" spans="2:43" s="56" customFormat="1" ht="15" thickBot="1" x14ac:dyDescent="0.35">
      <c r="B162" s="83"/>
      <c r="C162" s="94" t="s">
        <v>78</v>
      </c>
      <c r="D162" s="95"/>
      <c r="E162" s="96"/>
      <c r="F162" s="96"/>
      <c r="G162" s="96"/>
      <c r="H162" s="96"/>
      <c r="I162" s="97"/>
      <c r="J162" s="98"/>
      <c r="K162" s="96"/>
      <c r="L162" s="96"/>
      <c r="M162" s="96"/>
      <c r="N162" s="96"/>
      <c r="O162" s="96"/>
      <c r="P162" s="97"/>
      <c r="Q162" s="98"/>
      <c r="R162" s="96"/>
      <c r="S162" s="96"/>
      <c r="T162" s="96"/>
      <c r="U162" s="96"/>
      <c r="V162" s="96"/>
      <c r="W162" s="97"/>
      <c r="X162" s="98"/>
      <c r="Y162" s="96"/>
      <c r="Z162" s="96"/>
      <c r="AA162" s="96"/>
      <c r="AB162" s="96"/>
      <c r="AC162" s="96"/>
      <c r="AD162" s="97"/>
      <c r="AE162" s="98"/>
      <c r="AF162" s="96"/>
      <c r="AG162" s="96"/>
      <c r="AH162" s="80"/>
      <c r="AI162" s="54"/>
      <c r="AJ162" s="14">
        <f t="shared" si="42"/>
        <v>0</v>
      </c>
      <c r="AK162" s="14">
        <f t="shared" si="43"/>
        <v>0</v>
      </c>
      <c r="AL162" s="14">
        <f t="shared" si="44"/>
        <v>0</v>
      </c>
      <c r="AM162" s="14">
        <f t="shared" si="45"/>
        <v>0</v>
      </c>
      <c r="AN162" s="14">
        <f t="shared" si="46"/>
        <v>0</v>
      </c>
      <c r="AO162" s="100"/>
      <c r="AP162" s="106">
        <f t="shared" si="47"/>
        <v>0</v>
      </c>
      <c r="AQ162" s="85"/>
    </row>
    <row r="163" spans="2:43" s="56" customFormat="1" x14ac:dyDescent="0.3">
      <c r="B163" s="83"/>
      <c r="C163" s="99" t="s">
        <v>79</v>
      </c>
      <c r="D163" s="108"/>
      <c r="E163" s="109"/>
      <c r="F163" s="109"/>
      <c r="G163" s="109"/>
      <c r="H163" s="109"/>
      <c r="I163" s="110"/>
      <c r="J163" s="111"/>
      <c r="K163" s="109"/>
      <c r="L163" s="109"/>
      <c r="M163" s="109"/>
      <c r="N163" s="109"/>
      <c r="O163" s="109"/>
      <c r="P163" s="110"/>
      <c r="Q163" s="111"/>
      <c r="R163" s="109"/>
      <c r="S163" s="109"/>
      <c r="T163" s="109"/>
      <c r="U163" s="109"/>
      <c r="V163" s="109"/>
      <c r="W163" s="110"/>
      <c r="X163" s="111"/>
      <c r="Y163" s="109"/>
      <c r="Z163" s="109"/>
      <c r="AA163" s="109"/>
      <c r="AB163" s="109"/>
      <c r="AC163" s="109"/>
      <c r="AD163" s="110"/>
      <c r="AE163" s="111"/>
      <c r="AF163" s="109"/>
      <c r="AG163" s="109"/>
      <c r="AH163" s="80"/>
      <c r="AI163" s="54"/>
      <c r="AJ163" s="54"/>
      <c r="AK163" s="54"/>
      <c r="AL163" s="54"/>
      <c r="AM163" s="54"/>
      <c r="AN163" s="54"/>
      <c r="AO163" s="100"/>
      <c r="AP163" s="107">
        <f>COUNTA(D163:AH163)</f>
        <v>0</v>
      </c>
      <c r="AQ163" s="85"/>
    </row>
    <row r="164" spans="2:43" s="56" customFormat="1" x14ac:dyDescent="0.3">
      <c r="B164" s="83"/>
      <c r="C164" s="92" t="s">
        <v>80</v>
      </c>
      <c r="D164" s="112"/>
      <c r="E164" s="113"/>
      <c r="F164" s="113"/>
      <c r="G164" s="113"/>
      <c r="H164" s="113"/>
      <c r="I164" s="114"/>
      <c r="J164" s="115"/>
      <c r="K164" s="113"/>
      <c r="L164" s="113"/>
      <c r="M164" s="113"/>
      <c r="N164" s="113"/>
      <c r="O164" s="113"/>
      <c r="P164" s="114"/>
      <c r="Q164" s="115"/>
      <c r="R164" s="113"/>
      <c r="S164" s="113"/>
      <c r="T164" s="113"/>
      <c r="U164" s="113"/>
      <c r="V164" s="113"/>
      <c r="W164" s="114"/>
      <c r="X164" s="115"/>
      <c r="Y164" s="113"/>
      <c r="Z164" s="113"/>
      <c r="AA164" s="113"/>
      <c r="AB164" s="113"/>
      <c r="AC164" s="113"/>
      <c r="AD164" s="114"/>
      <c r="AE164" s="115"/>
      <c r="AF164" s="113"/>
      <c r="AG164" s="113"/>
      <c r="AH164" s="80"/>
      <c r="AI164" s="54"/>
      <c r="AJ164" s="54"/>
      <c r="AK164" s="54"/>
      <c r="AL164" s="54"/>
      <c r="AM164" s="54"/>
      <c r="AN164" s="54"/>
      <c r="AO164" s="100"/>
      <c r="AP164" s="102">
        <f t="shared" ref="AP164:AP165" si="48">COUNTA(D164:AH164)</f>
        <v>0</v>
      </c>
      <c r="AQ164" s="85"/>
    </row>
    <row r="165" spans="2:43" s="56" customFormat="1" ht="15" thickBot="1" x14ac:dyDescent="0.35">
      <c r="B165" s="83"/>
      <c r="C165" s="93" t="s">
        <v>81</v>
      </c>
      <c r="D165" s="112"/>
      <c r="E165" s="113"/>
      <c r="F165" s="113"/>
      <c r="G165" s="113"/>
      <c r="H165" s="113"/>
      <c r="I165" s="114"/>
      <c r="J165" s="115"/>
      <c r="K165" s="113"/>
      <c r="L165" s="113"/>
      <c r="M165" s="113"/>
      <c r="N165" s="113"/>
      <c r="O165" s="113"/>
      <c r="P165" s="114"/>
      <c r="Q165" s="115"/>
      <c r="R165" s="113"/>
      <c r="S165" s="113"/>
      <c r="T165" s="113"/>
      <c r="U165" s="113"/>
      <c r="V165" s="113"/>
      <c r="W165" s="114"/>
      <c r="X165" s="115"/>
      <c r="Y165" s="113"/>
      <c r="Z165" s="113"/>
      <c r="AA165" s="113"/>
      <c r="AB165" s="113"/>
      <c r="AC165" s="113"/>
      <c r="AD165" s="114"/>
      <c r="AE165" s="115"/>
      <c r="AF165" s="113"/>
      <c r="AG165" s="113"/>
      <c r="AH165" s="80"/>
      <c r="AI165" s="54"/>
      <c r="AJ165" s="54"/>
      <c r="AK165" s="54"/>
      <c r="AL165" s="54"/>
      <c r="AM165" s="54"/>
      <c r="AN165" s="54"/>
      <c r="AO165" s="100"/>
      <c r="AP165" s="105">
        <f t="shared" si="48"/>
        <v>0</v>
      </c>
      <c r="AQ165" s="85"/>
    </row>
    <row r="166" spans="2:43" s="56" customFormat="1" ht="15" thickBot="1" x14ac:dyDescent="0.35">
      <c r="B166" s="83"/>
      <c r="C166" s="86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54"/>
      <c r="AJ166" s="54"/>
      <c r="AK166" s="54"/>
      <c r="AL166" s="54"/>
      <c r="AM166" s="54"/>
      <c r="AN166" s="54"/>
      <c r="AO166" s="54"/>
      <c r="AP166" s="116">
        <f>SUM(AP148:AP165)</f>
        <v>0</v>
      </c>
      <c r="AQ166" s="85"/>
    </row>
    <row r="167" spans="2:43" s="56" customFormat="1" x14ac:dyDescent="0.3">
      <c r="B167" s="83"/>
      <c r="C167" s="86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54"/>
      <c r="AJ167" s="54"/>
      <c r="AK167" s="54"/>
      <c r="AL167" s="54"/>
      <c r="AM167" s="54"/>
      <c r="AN167" s="54"/>
      <c r="AO167" s="54"/>
      <c r="AP167" s="54"/>
      <c r="AQ167" s="85"/>
    </row>
    <row r="168" spans="2:43" s="56" customFormat="1" ht="20.100000000000001" customHeight="1" thickBot="1" x14ac:dyDescent="0.35">
      <c r="B168" s="83"/>
      <c r="C168" s="84" t="str">
        <f>"Juillet " &amp; ParamAnnee</f>
        <v>Juillet 2020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54"/>
      <c r="AJ168" s="54"/>
      <c r="AK168" s="54"/>
      <c r="AL168" s="54"/>
      <c r="AM168" s="54"/>
      <c r="AN168" s="54"/>
      <c r="AO168" s="54"/>
      <c r="AP168" s="54"/>
      <c r="AQ168" s="85"/>
    </row>
    <row r="169" spans="2:43" s="56" customFormat="1" ht="15" thickBot="1" x14ac:dyDescent="0.35">
      <c r="B169" s="83"/>
      <c r="C169" s="86"/>
      <c r="D169" s="57">
        <f>DATE(Annee,7,1)</f>
        <v>44013</v>
      </c>
      <c r="E169" s="57">
        <f>D169+1</f>
        <v>44014</v>
      </c>
      <c r="F169" s="57">
        <f t="shared" ref="F169:AH169" si="49">E169+1</f>
        <v>44015</v>
      </c>
      <c r="G169" s="60">
        <f t="shared" si="49"/>
        <v>44016</v>
      </c>
      <c r="H169" s="62">
        <f t="shared" si="49"/>
        <v>44017</v>
      </c>
      <c r="I169" s="57">
        <f t="shared" si="49"/>
        <v>44018</v>
      </c>
      <c r="J169" s="57">
        <f t="shared" si="49"/>
        <v>44019</v>
      </c>
      <c r="K169" s="57">
        <f t="shared" si="49"/>
        <v>44020</v>
      </c>
      <c r="L169" s="57">
        <f t="shared" si="49"/>
        <v>44021</v>
      </c>
      <c r="M169" s="57">
        <f t="shared" si="49"/>
        <v>44022</v>
      </c>
      <c r="N169" s="60">
        <f t="shared" si="49"/>
        <v>44023</v>
      </c>
      <c r="O169" s="62">
        <f t="shared" si="49"/>
        <v>44024</v>
      </c>
      <c r="P169" s="57">
        <f t="shared" si="49"/>
        <v>44025</v>
      </c>
      <c r="Q169" s="57">
        <f t="shared" si="49"/>
        <v>44026</v>
      </c>
      <c r="R169" s="57">
        <f t="shared" si="49"/>
        <v>44027</v>
      </c>
      <c r="S169" s="57">
        <f t="shared" si="49"/>
        <v>44028</v>
      </c>
      <c r="T169" s="57">
        <f t="shared" si="49"/>
        <v>44029</v>
      </c>
      <c r="U169" s="60">
        <f t="shared" si="49"/>
        <v>44030</v>
      </c>
      <c r="V169" s="62">
        <f t="shared" si="49"/>
        <v>44031</v>
      </c>
      <c r="W169" s="57">
        <f t="shared" si="49"/>
        <v>44032</v>
      </c>
      <c r="X169" s="57">
        <f t="shared" si="49"/>
        <v>44033</v>
      </c>
      <c r="Y169" s="57">
        <f t="shared" si="49"/>
        <v>44034</v>
      </c>
      <c r="Z169" s="57">
        <f t="shared" si="49"/>
        <v>44035</v>
      </c>
      <c r="AA169" s="57">
        <f t="shared" si="49"/>
        <v>44036</v>
      </c>
      <c r="AB169" s="60">
        <f t="shared" si="49"/>
        <v>44037</v>
      </c>
      <c r="AC169" s="62">
        <f t="shared" si="49"/>
        <v>44038</v>
      </c>
      <c r="AD169" s="57">
        <f t="shared" si="49"/>
        <v>44039</v>
      </c>
      <c r="AE169" s="57">
        <f t="shared" si="49"/>
        <v>44040</v>
      </c>
      <c r="AF169" s="57">
        <f t="shared" si="49"/>
        <v>44041</v>
      </c>
      <c r="AG169" s="57">
        <f t="shared" si="49"/>
        <v>44042</v>
      </c>
      <c r="AH169" s="57">
        <f t="shared" si="49"/>
        <v>44043</v>
      </c>
      <c r="AI169" s="87"/>
      <c r="AJ169" s="58" t="str">
        <f>$R$17</f>
        <v>Y</v>
      </c>
      <c r="AK169" s="59" t="str">
        <f>$R$19</f>
        <v>P</v>
      </c>
      <c r="AL169" s="59" t="str">
        <f>$R$21</f>
        <v>SL</v>
      </c>
      <c r="AM169" s="59" t="str">
        <f>$R$23</f>
        <v>SC</v>
      </c>
      <c r="AN169" s="59" t="str">
        <f>$R$25</f>
        <v>V</v>
      </c>
      <c r="AO169" s="100"/>
      <c r="AP169" s="104" t="s">
        <v>52</v>
      </c>
      <c r="AQ169" s="85"/>
    </row>
    <row r="170" spans="2:43" s="56" customFormat="1" x14ac:dyDescent="0.3">
      <c r="B170" s="83"/>
      <c r="C170" s="89" t="s">
        <v>64</v>
      </c>
      <c r="D170" s="41"/>
      <c r="E170" s="41"/>
      <c r="F170" s="41"/>
      <c r="G170" s="61"/>
      <c r="H170" s="63"/>
      <c r="I170" s="41"/>
      <c r="J170" s="41"/>
      <c r="K170" s="41"/>
      <c r="L170" s="41"/>
      <c r="M170" s="41"/>
      <c r="N170" s="61"/>
      <c r="O170" s="63"/>
      <c r="P170" s="41"/>
      <c r="Q170" s="41"/>
      <c r="R170" s="41"/>
      <c r="S170" s="41"/>
      <c r="T170" s="41"/>
      <c r="U170" s="61"/>
      <c r="V170" s="63"/>
      <c r="W170" s="41"/>
      <c r="X170" s="41"/>
      <c r="Y170" s="41"/>
      <c r="Z170" s="41"/>
      <c r="AA170" s="41"/>
      <c r="AB170" s="61"/>
      <c r="AC170" s="63"/>
      <c r="AD170" s="41"/>
      <c r="AE170" s="41"/>
      <c r="AF170" s="41"/>
      <c r="AG170" s="41"/>
      <c r="AH170" s="41"/>
      <c r="AI170" s="54"/>
      <c r="AJ170" s="14">
        <f>COUNTIF(D170:AH170,"*Y*")</f>
        <v>0</v>
      </c>
      <c r="AK170" s="14">
        <f>COUNTIF(D170:AH170,"*P*")</f>
        <v>0</v>
      </c>
      <c r="AL170" s="14">
        <f>COUNTIF(D170:AH170,"*SL*")</f>
        <v>0</v>
      </c>
      <c r="AM170" s="14">
        <f>COUNTIF(D170:AH170,"*SC*")</f>
        <v>0</v>
      </c>
      <c r="AN170" s="14">
        <f>COUNTIF(D170:AH170,"*V*")</f>
        <v>0</v>
      </c>
      <c r="AO170" s="100"/>
      <c r="AP170" s="103">
        <f>SUM(AJ170:AN170)</f>
        <v>0</v>
      </c>
      <c r="AQ170" s="85"/>
    </row>
    <row r="171" spans="2:43" s="56" customFormat="1" x14ac:dyDescent="0.3">
      <c r="B171" s="83"/>
      <c r="C171" s="89" t="s">
        <v>65</v>
      </c>
      <c r="D171" s="41"/>
      <c r="E171" s="41"/>
      <c r="F171" s="41"/>
      <c r="G171" s="61"/>
      <c r="H171" s="63"/>
      <c r="I171" s="41"/>
      <c r="J171" s="41"/>
      <c r="K171" s="41"/>
      <c r="L171" s="41"/>
      <c r="M171" s="41"/>
      <c r="N171" s="61"/>
      <c r="O171" s="63"/>
      <c r="P171" s="41"/>
      <c r="Q171" s="41"/>
      <c r="R171" s="41"/>
      <c r="S171" s="41"/>
      <c r="T171" s="41"/>
      <c r="U171" s="61"/>
      <c r="V171" s="63"/>
      <c r="W171" s="41"/>
      <c r="X171" s="41"/>
      <c r="Y171" s="41"/>
      <c r="Z171" s="41"/>
      <c r="AA171" s="41"/>
      <c r="AB171" s="61"/>
      <c r="AC171" s="63"/>
      <c r="AD171" s="41"/>
      <c r="AE171" s="41"/>
      <c r="AF171" s="41"/>
      <c r="AG171" s="41"/>
      <c r="AH171" s="41"/>
      <c r="AI171" s="54"/>
      <c r="AJ171" s="14">
        <f t="shared" ref="AJ171:AJ184" si="50">COUNTIF(D171:AH171,"*Y*")</f>
        <v>0</v>
      </c>
      <c r="AK171" s="14">
        <f t="shared" ref="AK171:AK184" si="51">COUNTIF(D171:AH171,"*P*")</f>
        <v>0</v>
      </c>
      <c r="AL171" s="14">
        <f t="shared" ref="AL171:AL184" si="52">COUNTIF(D171:AH171,"*SL*")</f>
        <v>0</v>
      </c>
      <c r="AM171" s="14">
        <f t="shared" ref="AM171:AM184" si="53">COUNTIF(D171:AH171,"*SC*")</f>
        <v>0</v>
      </c>
      <c r="AN171" s="14">
        <f t="shared" ref="AN171:AN184" si="54">COUNTIF(D171:AH171,"*V*")</f>
        <v>0</v>
      </c>
      <c r="AO171" s="100"/>
      <c r="AP171" s="102">
        <f t="shared" ref="AP171:AP184" si="55">SUM(AJ171:AN171)</f>
        <v>0</v>
      </c>
      <c r="AQ171" s="85"/>
    </row>
    <row r="172" spans="2:43" s="56" customFormat="1" x14ac:dyDescent="0.3">
      <c r="B172" s="83"/>
      <c r="C172" s="89" t="s">
        <v>66</v>
      </c>
      <c r="D172" s="41"/>
      <c r="E172" s="41"/>
      <c r="F172" s="41"/>
      <c r="G172" s="61"/>
      <c r="H172" s="63"/>
      <c r="I172" s="41"/>
      <c r="J172" s="41"/>
      <c r="K172" s="41"/>
      <c r="L172" s="41"/>
      <c r="M172" s="41"/>
      <c r="N172" s="61"/>
      <c r="O172" s="63"/>
      <c r="P172" s="41"/>
      <c r="Q172" s="41"/>
      <c r="R172" s="41"/>
      <c r="S172" s="41"/>
      <c r="T172" s="41"/>
      <c r="U172" s="61"/>
      <c r="V172" s="63"/>
      <c r="W172" s="41"/>
      <c r="X172" s="41"/>
      <c r="Y172" s="41"/>
      <c r="Z172" s="41"/>
      <c r="AA172" s="41"/>
      <c r="AB172" s="61"/>
      <c r="AC172" s="63"/>
      <c r="AD172" s="41"/>
      <c r="AE172" s="41"/>
      <c r="AF172" s="41"/>
      <c r="AG172" s="41"/>
      <c r="AH172" s="41"/>
      <c r="AI172" s="54"/>
      <c r="AJ172" s="14">
        <f t="shared" si="50"/>
        <v>0</v>
      </c>
      <c r="AK172" s="14">
        <f t="shared" si="51"/>
        <v>0</v>
      </c>
      <c r="AL172" s="14">
        <f t="shared" si="52"/>
        <v>0</v>
      </c>
      <c r="AM172" s="14">
        <f t="shared" si="53"/>
        <v>0</v>
      </c>
      <c r="AN172" s="14">
        <f t="shared" si="54"/>
        <v>0</v>
      </c>
      <c r="AO172" s="100"/>
      <c r="AP172" s="102">
        <f t="shared" si="55"/>
        <v>0</v>
      </c>
      <c r="AQ172" s="85"/>
    </row>
    <row r="173" spans="2:43" s="56" customFormat="1" x14ac:dyDescent="0.3">
      <c r="B173" s="83"/>
      <c r="C173" s="89" t="s">
        <v>67</v>
      </c>
      <c r="D173" s="41"/>
      <c r="E173" s="41"/>
      <c r="F173" s="41"/>
      <c r="G173" s="61"/>
      <c r="H173" s="63"/>
      <c r="I173" s="41"/>
      <c r="J173" s="41"/>
      <c r="K173" s="41"/>
      <c r="L173" s="41"/>
      <c r="M173" s="41"/>
      <c r="N173" s="61"/>
      <c r="O173" s="63"/>
      <c r="P173" s="41"/>
      <c r="Q173" s="41"/>
      <c r="R173" s="41"/>
      <c r="S173" s="41"/>
      <c r="T173" s="41"/>
      <c r="U173" s="61"/>
      <c r="V173" s="63"/>
      <c r="W173" s="41"/>
      <c r="X173" s="41"/>
      <c r="Y173" s="41"/>
      <c r="Z173" s="41"/>
      <c r="AA173" s="41"/>
      <c r="AB173" s="61"/>
      <c r="AC173" s="63"/>
      <c r="AD173" s="41"/>
      <c r="AE173" s="41"/>
      <c r="AF173" s="41"/>
      <c r="AG173" s="41"/>
      <c r="AH173" s="41"/>
      <c r="AI173" s="54"/>
      <c r="AJ173" s="14">
        <f t="shared" si="50"/>
        <v>0</v>
      </c>
      <c r="AK173" s="14">
        <f t="shared" si="51"/>
        <v>0</v>
      </c>
      <c r="AL173" s="14">
        <f t="shared" si="52"/>
        <v>0</v>
      </c>
      <c r="AM173" s="14">
        <f t="shared" si="53"/>
        <v>0</v>
      </c>
      <c r="AN173" s="14">
        <f t="shared" si="54"/>
        <v>0</v>
      </c>
      <c r="AO173" s="100"/>
      <c r="AP173" s="102">
        <f t="shared" si="55"/>
        <v>0</v>
      </c>
      <c r="AQ173" s="85"/>
    </row>
    <row r="174" spans="2:43" s="56" customFormat="1" x14ac:dyDescent="0.3">
      <c r="B174" s="83"/>
      <c r="C174" s="89" t="s">
        <v>68</v>
      </c>
      <c r="D174" s="41"/>
      <c r="E174" s="41"/>
      <c r="F174" s="41"/>
      <c r="G174" s="61"/>
      <c r="H174" s="63"/>
      <c r="I174" s="41"/>
      <c r="J174" s="41"/>
      <c r="K174" s="41"/>
      <c r="L174" s="41"/>
      <c r="M174" s="41"/>
      <c r="N174" s="61"/>
      <c r="O174" s="63"/>
      <c r="P174" s="41"/>
      <c r="Q174" s="41"/>
      <c r="R174" s="41"/>
      <c r="S174" s="41"/>
      <c r="T174" s="41"/>
      <c r="U174" s="61"/>
      <c r="V174" s="63"/>
      <c r="W174" s="41"/>
      <c r="X174" s="41"/>
      <c r="Y174" s="41"/>
      <c r="Z174" s="41"/>
      <c r="AA174" s="41"/>
      <c r="AB174" s="61"/>
      <c r="AC174" s="63"/>
      <c r="AD174" s="41"/>
      <c r="AE174" s="41"/>
      <c r="AF174" s="41"/>
      <c r="AG174" s="41"/>
      <c r="AH174" s="41"/>
      <c r="AI174" s="54"/>
      <c r="AJ174" s="14">
        <f t="shared" si="50"/>
        <v>0</v>
      </c>
      <c r="AK174" s="14">
        <f t="shared" si="51"/>
        <v>0</v>
      </c>
      <c r="AL174" s="14">
        <f t="shared" si="52"/>
        <v>0</v>
      </c>
      <c r="AM174" s="14">
        <f t="shared" si="53"/>
        <v>0</v>
      </c>
      <c r="AN174" s="14">
        <f t="shared" si="54"/>
        <v>0</v>
      </c>
      <c r="AO174" s="100"/>
      <c r="AP174" s="102">
        <f t="shared" si="55"/>
        <v>0</v>
      </c>
      <c r="AQ174" s="85"/>
    </row>
    <row r="175" spans="2:43" s="56" customFormat="1" x14ac:dyDescent="0.3">
      <c r="B175" s="83"/>
      <c r="C175" s="89" t="s">
        <v>69</v>
      </c>
      <c r="D175" s="41"/>
      <c r="E175" s="41"/>
      <c r="F175" s="41"/>
      <c r="G175" s="61"/>
      <c r="H175" s="63"/>
      <c r="I175" s="41"/>
      <c r="J175" s="41"/>
      <c r="K175" s="41"/>
      <c r="L175" s="41"/>
      <c r="M175" s="41"/>
      <c r="N175" s="61"/>
      <c r="O175" s="63"/>
      <c r="P175" s="41"/>
      <c r="Q175" s="41"/>
      <c r="R175" s="41"/>
      <c r="S175" s="41"/>
      <c r="T175" s="41"/>
      <c r="U175" s="61"/>
      <c r="V175" s="63"/>
      <c r="W175" s="41"/>
      <c r="X175" s="41"/>
      <c r="Y175" s="41"/>
      <c r="Z175" s="41"/>
      <c r="AA175" s="41"/>
      <c r="AB175" s="61"/>
      <c r="AC175" s="63"/>
      <c r="AD175" s="41"/>
      <c r="AE175" s="41"/>
      <c r="AF175" s="41"/>
      <c r="AG175" s="41"/>
      <c r="AH175" s="41"/>
      <c r="AI175" s="54"/>
      <c r="AJ175" s="14">
        <f t="shared" si="50"/>
        <v>0</v>
      </c>
      <c r="AK175" s="14">
        <f t="shared" si="51"/>
        <v>0</v>
      </c>
      <c r="AL175" s="14">
        <f t="shared" si="52"/>
        <v>0</v>
      </c>
      <c r="AM175" s="14">
        <f t="shared" si="53"/>
        <v>0</v>
      </c>
      <c r="AN175" s="14">
        <f t="shared" si="54"/>
        <v>0</v>
      </c>
      <c r="AO175" s="100"/>
      <c r="AP175" s="102">
        <f t="shared" si="55"/>
        <v>0</v>
      </c>
      <c r="AQ175" s="85"/>
    </row>
    <row r="176" spans="2:43" s="56" customFormat="1" x14ac:dyDescent="0.3">
      <c r="B176" s="83"/>
      <c r="C176" s="89" t="s">
        <v>70</v>
      </c>
      <c r="D176" s="41"/>
      <c r="E176" s="41"/>
      <c r="F176" s="41"/>
      <c r="G176" s="61"/>
      <c r="H176" s="63"/>
      <c r="I176" s="41"/>
      <c r="J176" s="41"/>
      <c r="K176" s="41"/>
      <c r="L176" s="41"/>
      <c r="M176" s="41"/>
      <c r="N176" s="61"/>
      <c r="O176" s="63"/>
      <c r="P176" s="41"/>
      <c r="Q176" s="41"/>
      <c r="R176" s="41"/>
      <c r="S176" s="41"/>
      <c r="T176" s="41"/>
      <c r="U176" s="61"/>
      <c r="V176" s="63"/>
      <c r="W176" s="41"/>
      <c r="X176" s="41"/>
      <c r="Y176" s="41"/>
      <c r="Z176" s="41"/>
      <c r="AA176" s="41"/>
      <c r="AB176" s="61"/>
      <c r="AC176" s="63"/>
      <c r="AD176" s="41"/>
      <c r="AE176" s="41"/>
      <c r="AF176" s="41"/>
      <c r="AG176" s="41"/>
      <c r="AH176" s="41"/>
      <c r="AI176" s="54"/>
      <c r="AJ176" s="14">
        <f t="shared" si="50"/>
        <v>0</v>
      </c>
      <c r="AK176" s="14">
        <f t="shared" si="51"/>
        <v>0</v>
      </c>
      <c r="AL176" s="14">
        <f t="shared" si="52"/>
        <v>0</v>
      </c>
      <c r="AM176" s="14">
        <f t="shared" si="53"/>
        <v>0</v>
      </c>
      <c r="AN176" s="14">
        <f t="shared" si="54"/>
        <v>0</v>
      </c>
      <c r="AO176" s="100"/>
      <c r="AP176" s="102">
        <f t="shared" si="55"/>
        <v>0</v>
      </c>
      <c r="AQ176" s="85"/>
    </row>
    <row r="177" spans="2:43" s="56" customFormat="1" x14ac:dyDescent="0.3">
      <c r="B177" s="83"/>
      <c r="C177" s="89" t="s">
        <v>71</v>
      </c>
      <c r="D177" s="41"/>
      <c r="E177" s="41"/>
      <c r="F177" s="41"/>
      <c r="G177" s="61"/>
      <c r="H177" s="63"/>
      <c r="I177" s="41"/>
      <c r="J177" s="41"/>
      <c r="K177" s="41"/>
      <c r="L177" s="41"/>
      <c r="M177" s="41"/>
      <c r="N177" s="61"/>
      <c r="O177" s="63"/>
      <c r="P177" s="41"/>
      <c r="Q177" s="41"/>
      <c r="R177" s="41"/>
      <c r="S177" s="41"/>
      <c r="T177" s="41"/>
      <c r="U177" s="61"/>
      <c r="V177" s="63"/>
      <c r="W177" s="41"/>
      <c r="X177" s="41"/>
      <c r="Y177" s="41"/>
      <c r="Z177" s="41"/>
      <c r="AA177" s="41"/>
      <c r="AB177" s="61"/>
      <c r="AC177" s="63"/>
      <c r="AD177" s="41"/>
      <c r="AE177" s="41"/>
      <c r="AF177" s="41"/>
      <c r="AG177" s="41"/>
      <c r="AH177" s="41"/>
      <c r="AI177" s="54"/>
      <c r="AJ177" s="14">
        <f t="shared" si="50"/>
        <v>0</v>
      </c>
      <c r="AK177" s="14">
        <f t="shared" si="51"/>
        <v>0</v>
      </c>
      <c r="AL177" s="14">
        <f t="shared" si="52"/>
        <v>0</v>
      </c>
      <c r="AM177" s="14">
        <f t="shared" si="53"/>
        <v>0</v>
      </c>
      <c r="AN177" s="14">
        <f t="shared" si="54"/>
        <v>0</v>
      </c>
      <c r="AO177" s="100"/>
      <c r="AP177" s="102">
        <f t="shared" si="55"/>
        <v>0</v>
      </c>
      <c r="AQ177" s="85"/>
    </row>
    <row r="178" spans="2:43" s="56" customFormat="1" x14ac:dyDescent="0.3">
      <c r="B178" s="83"/>
      <c r="C178" s="89" t="s">
        <v>72</v>
      </c>
      <c r="D178" s="41"/>
      <c r="E178" s="41"/>
      <c r="F178" s="41"/>
      <c r="G178" s="61"/>
      <c r="H178" s="63"/>
      <c r="I178" s="41"/>
      <c r="J178" s="41"/>
      <c r="K178" s="41"/>
      <c r="L178" s="41"/>
      <c r="M178" s="41"/>
      <c r="N178" s="61"/>
      <c r="O178" s="63"/>
      <c r="P178" s="41"/>
      <c r="Q178" s="41"/>
      <c r="R178" s="41"/>
      <c r="S178" s="41"/>
      <c r="T178" s="41"/>
      <c r="U178" s="61"/>
      <c r="V178" s="63"/>
      <c r="W178" s="41"/>
      <c r="X178" s="41"/>
      <c r="Y178" s="41"/>
      <c r="Z178" s="41"/>
      <c r="AA178" s="41"/>
      <c r="AB178" s="61"/>
      <c r="AC178" s="63"/>
      <c r="AD178" s="41"/>
      <c r="AE178" s="41"/>
      <c r="AF178" s="41"/>
      <c r="AG178" s="41"/>
      <c r="AH178" s="41"/>
      <c r="AI178" s="54"/>
      <c r="AJ178" s="14">
        <f t="shared" si="50"/>
        <v>0</v>
      </c>
      <c r="AK178" s="14">
        <f t="shared" si="51"/>
        <v>0</v>
      </c>
      <c r="AL178" s="14">
        <f t="shared" si="52"/>
        <v>0</v>
      </c>
      <c r="AM178" s="14">
        <f t="shared" si="53"/>
        <v>0</v>
      </c>
      <c r="AN178" s="14">
        <f t="shared" si="54"/>
        <v>0</v>
      </c>
      <c r="AO178" s="100"/>
      <c r="AP178" s="102">
        <f t="shared" si="55"/>
        <v>0</v>
      </c>
      <c r="AQ178" s="85"/>
    </row>
    <row r="179" spans="2:43" s="56" customFormat="1" x14ac:dyDescent="0.3">
      <c r="B179" s="83"/>
      <c r="C179" s="89" t="s">
        <v>73</v>
      </c>
      <c r="D179" s="41"/>
      <c r="E179" s="41"/>
      <c r="F179" s="41"/>
      <c r="G179" s="61"/>
      <c r="H179" s="63"/>
      <c r="I179" s="41"/>
      <c r="J179" s="41"/>
      <c r="K179" s="41"/>
      <c r="L179" s="41"/>
      <c r="M179" s="41"/>
      <c r="N179" s="61"/>
      <c r="O179" s="63"/>
      <c r="P179" s="41"/>
      <c r="Q179" s="41"/>
      <c r="R179" s="41"/>
      <c r="S179" s="41"/>
      <c r="T179" s="41"/>
      <c r="U179" s="61"/>
      <c r="V179" s="63"/>
      <c r="W179" s="41"/>
      <c r="X179" s="41"/>
      <c r="Y179" s="41"/>
      <c r="Z179" s="41"/>
      <c r="AA179" s="41"/>
      <c r="AB179" s="61"/>
      <c r="AC179" s="63"/>
      <c r="AD179" s="41"/>
      <c r="AE179" s="41"/>
      <c r="AF179" s="41"/>
      <c r="AG179" s="41"/>
      <c r="AH179" s="41"/>
      <c r="AI179" s="54"/>
      <c r="AJ179" s="14">
        <f t="shared" si="50"/>
        <v>0</v>
      </c>
      <c r="AK179" s="14">
        <f t="shared" si="51"/>
        <v>0</v>
      </c>
      <c r="AL179" s="14">
        <f t="shared" si="52"/>
        <v>0</v>
      </c>
      <c r="AM179" s="14">
        <f t="shared" si="53"/>
        <v>0</v>
      </c>
      <c r="AN179" s="14">
        <f t="shared" si="54"/>
        <v>0</v>
      </c>
      <c r="AO179" s="100"/>
      <c r="AP179" s="102">
        <f t="shared" si="55"/>
        <v>0</v>
      </c>
      <c r="AQ179" s="85"/>
    </row>
    <row r="180" spans="2:43" s="56" customFormat="1" x14ac:dyDescent="0.3">
      <c r="B180" s="83"/>
      <c r="C180" s="89" t="s">
        <v>74</v>
      </c>
      <c r="D180" s="41"/>
      <c r="E180" s="41"/>
      <c r="F180" s="41"/>
      <c r="G180" s="61"/>
      <c r="H180" s="63"/>
      <c r="I180" s="41"/>
      <c r="J180" s="41"/>
      <c r="K180" s="41"/>
      <c r="L180" s="41"/>
      <c r="M180" s="41"/>
      <c r="N180" s="61"/>
      <c r="O180" s="63"/>
      <c r="P180" s="41"/>
      <c r="Q180" s="41"/>
      <c r="R180" s="41"/>
      <c r="S180" s="41"/>
      <c r="T180" s="41"/>
      <c r="U180" s="61"/>
      <c r="V180" s="63"/>
      <c r="W180" s="41"/>
      <c r="X180" s="41"/>
      <c r="Y180" s="41"/>
      <c r="Z180" s="41"/>
      <c r="AA180" s="41"/>
      <c r="AB180" s="61"/>
      <c r="AC180" s="63"/>
      <c r="AD180" s="41"/>
      <c r="AE180" s="41"/>
      <c r="AF180" s="41"/>
      <c r="AG180" s="41"/>
      <c r="AH180" s="41"/>
      <c r="AI180" s="54"/>
      <c r="AJ180" s="14">
        <f t="shared" si="50"/>
        <v>0</v>
      </c>
      <c r="AK180" s="14">
        <f t="shared" si="51"/>
        <v>0</v>
      </c>
      <c r="AL180" s="14">
        <f t="shared" si="52"/>
        <v>0</v>
      </c>
      <c r="AM180" s="14">
        <f t="shared" si="53"/>
        <v>0</v>
      </c>
      <c r="AN180" s="14">
        <f t="shared" si="54"/>
        <v>0</v>
      </c>
      <c r="AO180" s="100"/>
      <c r="AP180" s="102">
        <f t="shared" si="55"/>
        <v>0</v>
      </c>
      <c r="AQ180" s="85"/>
    </row>
    <row r="181" spans="2:43" s="56" customFormat="1" x14ac:dyDescent="0.3">
      <c r="B181" s="83"/>
      <c r="C181" s="89" t="s">
        <v>75</v>
      </c>
      <c r="D181" s="41"/>
      <c r="E181" s="41"/>
      <c r="F181" s="41"/>
      <c r="G181" s="61"/>
      <c r="H181" s="63"/>
      <c r="I181" s="41"/>
      <c r="J181" s="41"/>
      <c r="K181" s="41"/>
      <c r="L181" s="41"/>
      <c r="M181" s="41"/>
      <c r="N181" s="61"/>
      <c r="O181" s="63"/>
      <c r="P181" s="41"/>
      <c r="Q181" s="41"/>
      <c r="R181" s="41"/>
      <c r="S181" s="41"/>
      <c r="T181" s="41"/>
      <c r="U181" s="61"/>
      <c r="V181" s="63"/>
      <c r="W181" s="41"/>
      <c r="X181" s="41"/>
      <c r="Y181" s="41"/>
      <c r="Z181" s="41"/>
      <c r="AA181" s="41"/>
      <c r="AB181" s="61"/>
      <c r="AC181" s="63"/>
      <c r="AD181" s="41"/>
      <c r="AE181" s="41"/>
      <c r="AF181" s="41"/>
      <c r="AG181" s="41"/>
      <c r="AH181" s="41"/>
      <c r="AI181" s="54"/>
      <c r="AJ181" s="14">
        <f t="shared" si="50"/>
        <v>0</v>
      </c>
      <c r="AK181" s="14">
        <f t="shared" si="51"/>
        <v>0</v>
      </c>
      <c r="AL181" s="14">
        <f t="shared" si="52"/>
        <v>0</v>
      </c>
      <c r="AM181" s="14">
        <f t="shared" si="53"/>
        <v>0</v>
      </c>
      <c r="AN181" s="14">
        <f t="shared" si="54"/>
        <v>0</v>
      </c>
      <c r="AO181" s="100"/>
      <c r="AP181" s="102">
        <f t="shared" si="55"/>
        <v>0</v>
      </c>
      <c r="AQ181" s="85"/>
    </row>
    <row r="182" spans="2:43" s="56" customFormat="1" x14ac:dyDescent="0.3">
      <c r="B182" s="83"/>
      <c r="C182" s="89" t="s">
        <v>76</v>
      </c>
      <c r="D182" s="41"/>
      <c r="E182" s="41"/>
      <c r="F182" s="41"/>
      <c r="G182" s="61"/>
      <c r="H182" s="63"/>
      <c r="I182" s="41"/>
      <c r="J182" s="41"/>
      <c r="K182" s="41"/>
      <c r="L182" s="41"/>
      <c r="M182" s="41"/>
      <c r="N182" s="61"/>
      <c r="O182" s="63"/>
      <c r="P182" s="41"/>
      <c r="Q182" s="41"/>
      <c r="R182" s="41"/>
      <c r="S182" s="41"/>
      <c r="T182" s="41"/>
      <c r="U182" s="61"/>
      <c r="V182" s="63"/>
      <c r="W182" s="41"/>
      <c r="X182" s="41"/>
      <c r="Y182" s="41"/>
      <c r="Z182" s="41"/>
      <c r="AA182" s="41"/>
      <c r="AB182" s="61"/>
      <c r="AC182" s="63"/>
      <c r="AD182" s="41"/>
      <c r="AE182" s="41"/>
      <c r="AF182" s="41"/>
      <c r="AG182" s="41"/>
      <c r="AH182" s="41"/>
      <c r="AI182" s="54"/>
      <c r="AJ182" s="14">
        <f t="shared" si="50"/>
        <v>0</v>
      </c>
      <c r="AK182" s="14">
        <f t="shared" si="51"/>
        <v>0</v>
      </c>
      <c r="AL182" s="14">
        <f t="shared" si="52"/>
        <v>0</v>
      </c>
      <c r="AM182" s="14">
        <f t="shared" si="53"/>
        <v>0</v>
      </c>
      <c r="AN182" s="14">
        <f t="shared" si="54"/>
        <v>0</v>
      </c>
      <c r="AO182" s="100"/>
      <c r="AP182" s="102">
        <f t="shared" si="55"/>
        <v>0</v>
      </c>
      <c r="AQ182" s="85"/>
    </row>
    <row r="183" spans="2:43" s="56" customFormat="1" x14ac:dyDescent="0.3">
      <c r="B183" s="83"/>
      <c r="C183" s="89" t="s">
        <v>77</v>
      </c>
      <c r="D183" s="41"/>
      <c r="E183" s="41"/>
      <c r="F183" s="41"/>
      <c r="G183" s="61"/>
      <c r="H183" s="63"/>
      <c r="I183" s="41"/>
      <c r="J183" s="41"/>
      <c r="K183" s="41"/>
      <c r="L183" s="41"/>
      <c r="M183" s="41"/>
      <c r="N183" s="61"/>
      <c r="O183" s="63"/>
      <c r="P183" s="41"/>
      <c r="Q183" s="41"/>
      <c r="R183" s="41"/>
      <c r="S183" s="41"/>
      <c r="T183" s="41"/>
      <c r="U183" s="61"/>
      <c r="V183" s="63"/>
      <c r="W183" s="41"/>
      <c r="X183" s="41"/>
      <c r="Y183" s="41"/>
      <c r="Z183" s="41"/>
      <c r="AA183" s="41"/>
      <c r="AB183" s="61"/>
      <c r="AC183" s="63"/>
      <c r="AD183" s="41"/>
      <c r="AE183" s="41"/>
      <c r="AF183" s="41"/>
      <c r="AG183" s="41"/>
      <c r="AH183" s="41"/>
      <c r="AI183" s="54"/>
      <c r="AJ183" s="14">
        <f t="shared" si="50"/>
        <v>0</v>
      </c>
      <c r="AK183" s="14">
        <f t="shared" si="51"/>
        <v>0</v>
      </c>
      <c r="AL183" s="14">
        <f t="shared" si="52"/>
        <v>0</v>
      </c>
      <c r="AM183" s="14">
        <f t="shared" si="53"/>
        <v>0</v>
      </c>
      <c r="AN183" s="14">
        <f t="shared" si="54"/>
        <v>0</v>
      </c>
      <c r="AO183" s="100"/>
      <c r="AP183" s="102">
        <f t="shared" si="55"/>
        <v>0</v>
      </c>
      <c r="AQ183" s="85"/>
    </row>
    <row r="184" spans="2:43" s="56" customFormat="1" ht="15" thickBot="1" x14ac:dyDescent="0.35">
      <c r="B184" s="83"/>
      <c r="C184" s="94" t="s">
        <v>78</v>
      </c>
      <c r="D184" s="96"/>
      <c r="E184" s="96"/>
      <c r="F184" s="96"/>
      <c r="G184" s="97"/>
      <c r="H184" s="98"/>
      <c r="I184" s="96"/>
      <c r="J184" s="96"/>
      <c r="K184" s="96"/>
      <c r="L184" s="96"/>
      <c r="M184" s="96"/>
      <c r="N184" s="97"/>
      <c r="O184" s="98"/>
      <c r="P184" s="96"/>
      <c r="Q184" s="96"/>
      <c r="R184" s="96"/>
      <c r="S184" s="96"/>
      <c r="T184" s="96"/>
      <c r="U184" s="97"/>
      <c r="V184" s="98"/>
      <c r="W184" s="96"/>
      <c r="X184" s="96"/>
      <c r="Y184" s="96"/>
      <c r="Z184" s="96"/>
      <c r="AA184" s="96"/>
      <c r="AB184" s="97"/>
      <c r="AC184" s="98"/>
      <c r="AD184" s="96"/>
      <c r="AE184" s="96"/>
      <c r="AF184" s="96"/>
      <c r="AG184" s="96"/>
      <c r="AH184" s="96"/>
      <c r="AI184" s="54"/>
      <c r="AJ184" s="14">
        <f t="shared" si="50"/>
        <v>0</v>
      </c>
      <c r="AK184" s="14">
        <f t="shared" si="51"/>
        <v>0</v>
      </c>
      <c r="AL184" s="14">
        <f t="shared" si="52"/>
        <v>0</v>
      </c>
      <c r="AM184" s="14">
        <f t="shared" si="53"/>
        <v>0</v>
      </c>
      <c r="AN184" s="14">
        <f t="shared" si="54"/>
        <v>0</v>
      </c>
      <c r="AO184" s="100"/>
      <c r="AP184" s="106">
        <f t="shared" si="55"/>
        <v>0</v>
      </c>
      <c r="AQ184" s="85"/>
    </row>
    <row r="185" spans="2:43" s="56" customFormat="1" x14ac:dyDescent="0.3">
      <c r="B185" s="83"/>
      <c r="C185" s="99" t="s">
        <v>79</v>
      </c>
      <c r="D185" s="109"/>
      <c r="E185" s="109"/>
      <c r="F185" s="109"/>
      <c r="G185" s="110"/>
      <c r="H185" s="111"/>
      <c r="I185" s="109"/>
      <c r="J185" s="109"/>
      <c r="K185" s="109"/>
      <c r="L185" s="109"/>
      <c r="M185" s="109"/>
      <c r="N185" s="110"/>
      <c r="O185" s="111"/>
      <c r="P185" s="109"/>
      <c r="Q185" s="109"/>
      <c r="R185" s="109"/>
      <c r="S185" s="109"/>
      <c r="T185" s="109"/>
      <c r="U185" s="110"/>
      <c r="V185" s="111"/>
      <c r="W185" s="109"/>
      <c r="X185" s="109"/>
      <c r="Y185" s="109"/>
      <c r="Z185" s="109"/>
      <c r="AA185" s="109"/>
      <c r="AB185" s="110"/>
      <c r="AC185" s="111"/>
      <c r="AD185" s="109"/>
      <c r="AE185" s="109"/>
      <c r="AF185" s="109"/>
      <c r="AG185" s="109"/>
      <c r="AH185" s="109"/>
      <c r="AI185" s="54"/>
      <c r="AJ185" s="54"/>
      <c r="AK185" s="54"/>
      <c r="AL185" s="54"/>
      <c r="AM185" s="54"/>
      <c r="AN185" s="54"/>
      <c r="AO185" s="100"/>
      <c r="AP185" s="107">
        <f>COUNTA(D185:AH185)</f>
        <v>0</v>
      </c>
      <c r="AQ185" s="85"/>
    </row>
    <row r="186" spans="2:43" s="56" customFormat="1" x14ac:dyDescent="0.3">
      <c r="B186" s="83"/>
      <c r="C186" s="92" t="s">
        <v>80</v>
      </c>
      <c r="D186" s="113"/>
      <c r="E186" s="113"/>
      <c r="F186" s="113"/>
      <c r="G186" s="114"/>
      <c r="H186" s="115"/>
      <c r="I186" s="113"/>
      <c r="J186" s="113"/>
      <c r="K186" s="113"/>
      <c r="L186" s="113"/>
      <c r="M186" s="113"/>
      <c r="N186" s="114"/>
      <c r="O186" s="115"/>
      <c r="P186" s="113"/>
      <c r="Q186" s="113"/>
      <c r="R186" s="113"/>
      <c r="S186" s="113"/>
      <c r="T186" s="113"/>
      <c r="U186" s="114"/>
      <c r="V186" s="115"/>
      <c r="W186" s="113"/>
      <c r="X186" s="113"/>
      <c r="Y186" s="113"/>
      <c r="Z186" s="113"/>
      <c r="AA186" s="113"/>
      <c r="AB186" s="114"/>
      <c r="AC186" s="115"/>
      <c r="AD186" s="113"/>
      <c r="AE186" s="113"/>
      <c r="AF186" s="113"/>
      <c r="AG186" s="113"/>
      <c r="AH186" s="113"/>
      <c r="AI186" s="54"/>
      <c r="AJ186" s="54"/>
      <c r="AK186" s="54"/>
      <c r="AL186" s="54"/>
      <c r="AM186" s="54"/>
      <c r="AN186" s="54"/>
      <c r="AO186" s="100"/>
      <c r="AP186" s="102">
        <f t="shared" ref="AP186:AP187" si="56">COUNTA(D186:AH186)</f>
        <v>0</v>
      </c>
      <c r="AQ186" s="85"/>
    </row>
    <row r="187" spans="2:43" s="56" customFormat="1" ht="15" thickBot="1" x14ac:dyDescent="0.35">
      <c r="B187" s="83"/>
      <c r="C187" s="93" t="s">
        <v>81</v>
      </c>
      <c r="D187" s="113"/>
      <c r="E187" s="113"/>
      <c r="F187" s="113"/>
      <c r="G187" s="114"/>
      <c r="H187" s="115"/>
      <c r="I187" s="113"/>
      <c r="J187" s="113"/>
      <c r="K187" s="113"/>
      <c r="L187" s="113"/>
      <c r="M187" s="113"/>
      <c r="N187" s="114"/>
      <c r="O187" s="115"/>
      <c r="P187" s="113"/>
      <c r="Q187" s="113"/>
      <c r="R187" s="113"/>
      <c r="S187" s="113"/>
      <c r="T187" s="113"/>
      <c r="U187" s="114"/>
      <c r="V187" s="115"/>
      <c r="W187" s="113"/>
      <c r="X187" s="113"/>
      <c r="Y187" s="113"/>
      <c r="Z187" s="113"/>
      <c r="AA187" s="113"/>
      <c r="AB187" s="114"/>
      <c r="AC187" s="115"/>
      <c r="AD187" s="113"/>
      <c r="AE187" s="113"/>
      <c r="AF187" s="113"/>
      <c r="AG187" s="113"/>
      <c r="AH187" s="113"/>
      <c r="AI187" s="54"/>
      <c r="AJ187" s="54"/>
      <c r="AK187" s="54"/>
      <c r="AL187" s="54"/>
      <c r="AM187" s="54"/>
      <c r="AN187" s="54"/>
      <c r="AO187" s="100"/>
      <c r="AP187" s="105">
        <f t="shared" si="56"/>
        <v>0</v>
      </c>
      <c r="AQ187" s="85"/>
    </row>
    <row r="188" spans="2:43" s="56" customFormat="1" ht="15" thickBot="1" x14ac:dyDescent="0.35">
      <c r="B188" s="83"/>
      <c r="C188" s="86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54"/>
      <c r="AJ188" s="54"/>
      <c r="AK188" s="54"/>
      <c r="AL188" s="54"/>
      <c r="AM188" s="54"/>
      <c r="AN188" s="54"/>
      <c r="AO188" s="54"/>
      <c r="AP188" s="116">
        <f>SUM(AP170:AP187)</f>
        <v>0</v>
      </c>
      <c r="AQ188" s="85"/>
    </row>
    <row r="189" spans="2:43" s="56" customFormat="1" x14ac:dyDescent="0.3">
      <c r="B189" s="83"/>
      <c r="C189" s="86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54"/>
      <c r="AJ189" s="54"/>
      <c r="AK189" s="54"/>
      <c r="AL189" s="54"/>
      <c r="AM189" s="54"/>
      <c r="AN189" s="54"/>
      <c r="AO189" s="54"/>
      <c r="AP189" s="54"/>
      <c r="AQ189" s="85"/>
    </row>
    <row r="190" spans="2:43" s="56" customFormat="1" ht="20.100000000000001" customHeight="1" thickBot="1" x14ac:dyDescent="0.35">
      <c r="B190" s="83"/>
      <c r="C190" s="84" t="str">
        <f>"Août " &amp; ParamAnnee</f>
        <v>Août 2020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54"/>
      <c r="AJ190" s="54"/>
      <c r="AK190" s="54"/>
      <c r="AL190" s="54"/>
      <c r="AM190" s="54"/>
      <c r="AN190" s="54"/>
      <c r="AO190" s="54"/>
      <c r="AP190" s="54"/>
      <c r="AQ190" s="85"/>
    </row>
    <row r="191" spans="2:43" s="56" customFormat="1" ht="15" thickBot="1" x14ac:dyDescent="0.35">
      <c r="B191" s="83"/>
      <c r="C191" s="86"/>
      <c r="D191" s="71">
        <f>DATE(Annee,8,1)</f>
        <v>44044</v>
      </c>
      <c r="E191" s="62">
        <f>D191+1</f>
        <v>44045</v>
      </c>
      <c r="F191" s="57">
        <f t="shared" ref="F191:AH191" si="57">E191+1</f>
        <v>44046</v>
      </c>
      <c r="G191" s="57">
        <f t="shared" si="57"/>
        <v>44047</v>
      </c>
      <c r="H191" s="57">
        <f t="shared" si="57"/>
        <v>44048</v>
      </c>
      <c r="I191" s="57">
        <f t="shared" si="57"/>
        <v>44049</v>
      </c>
      <c r="J191" s="57">
        <f t="shared" si="57"/>
        <v>44050</v>
      </c>
      <c r="K191" s="60">
        <f t="shared" si="57"/>
        <v>44051</v>
      </c>
      <c r="L191" s="62">
        <f t="shared" si="57"/>
        <v>44052</v>
      </c>
      <c r="M191" s="57">
        <f t="shared" si="57"/>
        <v>44053</v>
      </c>
      <c r="N191" s="57">
        <f t="shared" si="57"/>
        <v>44054</v>
      </c>
      <c r="O191" s="57">
        <f t="shared" si="57"/>
        <v>44055</v>
      </c>
      <c r="P191" s="57">
        <f t="shared" si="57"/>
        <v>44056</v>
      </c>
      <c r="Q191" s="57">
        <f t="shared" si="57"/>
        <v>44057</v>
      </c>
      <c r="R191" s="71">
        <f t="shared" si="57"/>
        <v>44058</v>
      </c>
      <c r="S191" s="62">
        <f t="shared" si="57"/>
        <v>44059</v>
      </c>
      <c r="T191" s="57">
        <f t="shared" si="57"/>
        <v>44060</v>
      </c>
      <c r="U191" s="57">
        <f t="shared" si="57"/>
        <v>44061</v>
      </c>
      <c r="V191" s="57">
        <f t="shared" si="57"/>
        <v>44062</v>
      </c>
      <c r="W191" s="57">
        <f t="shared" si="57"/>
        <v>44063</v>
      </c>
      <c r="X191" s="57">
        <f t="shared" si="57"/>
        <v>44064</v>
      </c>
      <c r="Y191" s="60">
        <f t="shared" si="57"/>
        <v>44065</v>
      </c>
      <c r="Z191" s="62">
        <f t="shared" si="57"/>
        <v>44066</v>
      </c>
      <c r="AA191" s="57">
        <f t="shared" si="57"/>
        <v>44067</v>
      </c>
      <c r="AB191" s="57">
        <f t="shared" si="57"/>
        <v>44068</v>
      </c>
      <c r="AC191" s="57">
        <f t="shared" si="57"/>
        <v>44069</v>
      </c>
      <c r="AD191" s="57">
        <f t="shared" si="57"/>
        <v>44070</v>
      </c>
      <c r="AE191" s="57">
        <f t="shared" si="57"/>
        <v>44071</v>
      </c>
      <c r="AF191" s="60">
        <f t="shared" si="57"/>
        <v>44072</v>
      </c>
      <c r="AG191" s="62">
        <f t="shared" si="57"/>
        <v>44073</v>
      </c>
      <c r="AH191" s="57">
        <f t="shared" si="57"/>
        <v>44074</v>
      </c>
      <c r="AI191" s="87"/>
      <c r="AJ191" s="58" t="str">
        <f>$R$17</f>
        <v>Y</v>
      </c>
      <c r="AK191" s="59" t="str">
        <f>$R$19</f>
        <v>P</v>
      </c>
      <c r="AL191" s="59" t="str">
        <f>$R$21</f>
        <v>SL</v>
      </c>
      <c r="AM191" s="59" t="str">
        <f>$R$23</f>
        <v>SC</v>
      </c>
      <c r="AN191" s="59" t="str">
        <f>$R$25</f>
        <v>V</v>
      </c>
      <c r="AO191" s="100"/>
      <c r="AP191" s="104" t="s">
        <v>52</v>
      </c>
      <c r="AQ191" s="85"/>
    </row>
    <row r="192" spans="2:43" s="56" customFormat="1" x14ac:dyDescent="0.3">
      <c r="B192" s="83"/>
      <c r="C192" s="89" t="s">
        <v>64</v>
      </c>
      <c r="D192" s="72"/>
      <c r="E192" s="63"/>
      <c r="F192" s="41"/>
      <c r="G192" s="41"/>
      <c r="H192" s="41"/>
      <c r="I192" s="41"/>
      <c r="J192" s="41"/>
      <c r="K192" s="61"/>
      <c r="L192" s="63"/>
      <c r="M192" s="41"/>
      <c r="N192" s="41"/>
      <c r="O192" s="41"/>
      <c r="P192" s="41"/>
      <c r="Q192" s="41"/>
      <c r="R192" s="72"/>
      <c r="S192" s="63"/>
      <c r="T192" s="41"/>
      <c r="U192" s="41"/>
      <c r="V192" s="41"/>
      <c r="W192" s="41"/>
      <c r="X192" s="41"/>
      <c r="Y192" s="61"/>
      <c r="Z192" s="63"/>
      <c r="AA192" s="41"/>
      <c r="AB192" s="41"/>
      <c r="AC192" s="41"/>
      <c r="AD192" s="41"/>
      <c r="AE192" s="41"/>
      <c r="AF192" s="61"/>
      <c r="AG192" s="63"/>
      <c r="AH192" s="41"/>
      <c r="AI192" s="54"/>
      <c r="AJ192" s="14">
        <f>COUNTIF(D192:AH192,"*Y*")</f>
        <v>0</v>
      </c>
      <c r="AK192" s="14">
        <f>COUNTIF(D192:AH192,"*P*")</f>
        <v>0</v>
      </c>
      <c r="AL192" s="14">
        <f>COUNTIF(D192:AH192,"*SL*")</f>
        <v>0</v>
      </c>
      <c r="AM192" s="14">
        <f>COUNTIF(D192:AH192,"*SC*")</f>
        <v>0</v>
      </c>
      <c r="AN192" s="14">
        <f>COUNTIF(D192:AH192,"*V*")</f>
        <v>0</v>
      </c>
      <c r="AO192" s="100"/>
      <c r="AP192" s="103">
        <f>SUM(AJ192:AN192)</f>
        <v>0</v>
      </c>
      <c r="AQ192" s="85"/>
    </row>
    <row r="193" spans="2:43" s="56" customFormat="1" x14ac:dyDescent="0.3">
      <c r="B193" s="83"/>
      <c r="C193" s="89" t="s">
        <v>65</v>
      </c>
      <c r="D193" s="72"/>
      <c r="E193" s="63"/>
      <c r="F193" s="41"/>
      <c r="G193" s="41"/>
      <c r="H193" s="41"/>
      <c r="I193" s="41"/>
      <c r="J193" s="41"/>
      <c r="K193" s="61"/>
      <c r="L193" s="63"/>
      <c r="M193" s="41"/>
      <c r="N193" s="41"/>
      <c r="O193" s="41"/>
      <c r="P193" s="41"/>
      <c r="Q193" s="41"/>
      <c r="R193" s="72"/>
      <c r="S193" s="63"/>
      <c r="T193" s="41"/>
      <c r="U193" s="41"/>
      <c r="V193" s="41"/>
      <c r="W193" s="41"/>
      <c r="X193" s="41"/>
      <c r="Y193" s="61"/>
      <c r="Z193" s="63"/>
      <c r="AA193" s="41"/>
      <c r="AB193" s="41"/>
      <c r="AC193" s="41"/>
      <c r="AD193" s="41"/>
      <c r="AE193" s="41"/>
      <c r="AF193" s="61"/>
      <c r="AG193" s="63"/>
      <c r="AH193" s="41"/>
      <c r="AI193" s="54"/>
      <c r="AJ193" s="14">
        <f t="shared" ref="AJ193:AJ206" si="58">COUNTIF(D193:AH193,"*Y*")</f>
        <v>0</v>
      </c>
      <c r="AK193" s="14">
        <f t="shared" ref="AK193:AK206" si="59">COUNTIF(D193:AH193,"*P*")</f>
        <v>0</v>
      </c>
      <c r="AL193" s="14">
        <f t="shared" ref="AL193:AL206" si="60">COUNTIF(D193:AH193,"*SL*")</f>
        <v>0</v>
      </c>
      <c r="AM193" s="14">
        <f t="shared" ref="AM193:AM206" si="61">COUNTIF(D193:AH193,"*SC*")</f>
        <v>0</v>
      </c>
      <c r="AN193" s="14">
        <f t="shared" ref="AN193:AN206" si="62">COUNTIF(D193:AH193,"*V*")</f>
        <v>0</v>
      </c>
      <c r="AO193" s="100"/>
      <c r="AP193" s="102">
        <f t="shared" ref="AP193:AP206" si="63">SUM(AJ193:AN193)</f>
        <v>0</v>
      </c>
      <c r="AQ193" s="85"/>
    </row>
    <row r="194" spans="2:43" s="56" customFormat="1" x14ac:dyDescent="0.3">
      <c r="B194" s="83"/>
      <c r="C194" s="89" t="s">
        <v>66</v>
      </c>
      <c r="D194" s="72"/>
      <c r="E194" s="63"/>
      <c r="F194" s="41"/>
      <c r="G194" s="41"/>
      <c r="H194" s="41"/>
      <c r="I194" s="41"/>
      <c r="J194" s="41"/>
      <c r="K194" s="61"/>
      <c r="L194" s="63"/>
      <c r="M194" s="41"/>
      <c r="N194" s="41"/>
      <c r="O194" s="41"/>
      <c r="P194" s="41"/>
      <c r="Q194" s="41"/>
      <c r="R194" s="72"/>
      <c r="S194" s="63"/>
      <c r="T194" s="41"/>
      <c r="U194" s="41"/>
      <c r="V194" s="41"/>
      <c r="W194" s="41"/>
      <c r="X194" s="41"/>
      <c r="Y194" s="61"/>
      <c r="Z194" s="63"/>
      <c r="AA194" s="41"/>
      <c r="AB194" s="41"/>
      <c r="AC194" s="41"/>
      <c r="AD194" s="41"/>
      <c r="AE194" s="41"/>
      <c r="AF194" s="61"/>
      <c r="AG194" s="63"/>
      <c r="AH194" s="41"/>
      <c r="AI194" s="54"/>
      <c r="AJ194" s="14">
        <f t="shared" si="58"/>
        <v>0</v>
      </c>
      <c r="AK194" s="14">
        <f t="shared" si="59"/>
        <v>0</v>
      </c>
      <c r="AL194" s="14">
        <f t="shared" si="60"/>
        <v>0</v>
      </c>
      <c r="AM194" s="14">
        <f t="shared" si="61"/>
        <v>0</v>
      </c>
      <c r="AN194" s="14">
        <f t="shared" si="62"/>
        <v>0</v>
      </c>
      <c r="AO194" s="100"/>
      <c r="AP194" s="102">
        <f t="shared" si="63"/>
        <v>0</v>
      </c>
      <c r="AQ194" s="85"/>
    </row>
    <row r="195" spans="2:43" s="56" customFormat="1" x14ac:dyDescent="0.3">
      <c r="B195" s="83"/>
      <c r="C195" s="89" t="s">
        <v>67</v>
      </c>
      <c r="D195" s="72"/>
      <c r="E195" s="63"/>
      <c r="F195" s="41"/>
      <c r="G195" s="41"/>
      <c r="H195" s="41"/>
      <c r="I195" s="41"/>
      <c r="J195" s="41"/>
      <c r="K195" s="61"/>
      <c r="L195" s="63"/>
      <c r="M195" s="41"/>
      <c r="N195" s="41"/>
      <c r="O195" s="41"/>
      <c r="P195" s="41"/>
      <c r="Q195" s="41"/>
      <c r="R195" s="72"/>
      <c r="S195" s="63"/>
      <c r="T195" s="41"/>
      <c r="U195" s="41"/>
      <c r="V195" s="41"/>
      <c r="W195" s="41"/>
      <c r="X195" s="41"/>
      <c r="Y195" s="61"/>
      <c r="Z195" s="63"/>
      <c r="AA195" s="41"/>
      <c r="AB195" s="41"/>
      <c r="AC195" s="41"/>
      <c r="AD195" s="41"/>
      <c r="AE195" s="41"/>
      <c r="AF195" s="61"/>
      <c r="AG195" s="63"/>
      <c r="AH195" s="41"/>
      <c r="AI195" s="54"/>
      <c r="AJ195" s="14">
        <f t="shared" si="58"/>
        <v>0</v>
      </c>
      <c r="AK195" s="14">
        <f t="shared" si="59"/>
        <v>0</v>
      </c>
      <c r="AL195" s="14">
        <f t="shared" si="60"/>
        <v>0</v>
      </c>
      <c r="AM195" s="14">
        <f t="shared" si="61"/>
        <v>0</v>
      </c>
      <c r="AN195" s="14">
        <f t="shared" si="62"/>
        <v>0</v>
      </c>
      <c r="AO195" s="100"/>
      <c r="AP195" s="102">
        <f t="shared" si="63"/>
        <v>0</v>
      </c>
      <c r="AQ195" s="85"/>
    </row>
    <row r="196" spans="2:43" s="56" customFormat="1" x14ac:dyDescent="0.3">
      <c r="B196" s="83"/>
      <c r="C196" s="89" t="s">
        <v>68</v>
      </c>
      <c r="D196" s="72"/>
      <c r="E196" s="63"/>
      <c r="F196" s="41"/>
      <c r="G196" s="41"/>
      <c r="H196" s="41"/>
      <c r="I196" s="41"/>
      <c r="J196" s="41"/>
      <c r="K196" s="61"/>
      <c r="L196" s="63"/>
      <c r="M196" s="41"/>
      <c r="N196" s="41"/>
      <c r="O196" s="41"/>
      <c r="P196" s="41"/>
      <c r="Q196" s="41"/>
      <c r="R196" s="72"/>
      <c r="S196" s="63"/>
      <c r="T196" s="41"/>
      <c r="U196" s="41"/>
      <c r="V196" s="41"/>
      <c r="W196" s="41"/>
      <c r="X196" s="41"/>
      <c r="Y196" s="61"/>
      <c r="Z196" s="63"/>
      <c r="AA196" s="41"/>
      <c r="AB196" s="41"/>
      <c r="AC196" s="41"/>
      <c r="AD196" s="41"/>
      <c r="AE196" s="41"/>
      <c r="AF196" s="61"/>
      <c r="AG196" s="63"/>
      <c r="AH196" s="41"/>
      <c r="AI196" s="54"/>
      <c r="AJ196" s="14">
        <f t="shared" si="58"/>
        <v>0</v>
      </c>
      <c r="AK196" s="14">
        <f t="shared" si="59"/>
        <v>0</v>
      </c>
      <c r="AL196" s="14">
        <f t="shared" si="60"/>
        <v>0</v>
      </c>
      <c r="AM196" s="14">
        <f t="shared" si="61"/>
        <v>0</v>
      </c>
      <c r="AN196" s="14">
        <f t="shared" si="62"/>
        <v>0</v>
      </c>
      <c r="AO196" s="100"/>
      <c r="AP196" s="102">
        <f t="shared" si="63"/>
        <v>0</v>
      </c>
      <c r="AQ196" s="85"/>
    </row>
    <row r="197" spans="2:43" s="56" customFormat="1" x14ac:dyDescent="0.3">
      <c r="B197" s="83"/>
      <c r="C197" s="89" t="s">
        <v>69</v>
      </c>
      <c r="D197" s="72"/>
      <c r="E197" s="63"/>
      <c r="F197" s="41"/>
      <c r="G197" s="41"/>
      <c r="H197" s="41"/>
      <c r="I197" s="41"/>
      <c r="J197" s="41"/>
      <c r="K197" s="61"/>
      <c r="L197" s="63"/>
      <c r="M197" s="41"/>
      <c r="N197" s="41"/>
      <c r="O197" s="41"/>
      <c r="P197" s="41"/>
      <c r="Q197" s="41"/>
      <c r="R197" s="72"/>
      <c r="S197" s="63"/>
      <c r="T197" s="41"/>
      <c r="U197" s="41"/>
      <c r="V197" s="41"/>
      <c r="W197" s="41"/>
      <c r="X197" s="41"/>
      <c r="Y197" s="61"/>
      <c r="Z197" s="63"/>
      <c r="AA197" s="41"/>
      <c r="AB197" s="41"/>
      <c r="AC197" s="41"/>
      <c r="AD197" s="41"/>
      <c r="AE197" s="41"/>
      <c r="AF197" s="61"/>
      <c r="AG197" s="63"/>
      <c r="AH197" s="41"/>
      <c r="AI197" s="54"/>
      <c r="AJ197" s="14">
        <f t="shared" si="58"/>
        <v>0</v>
      </c>
      <c r="AK197" s="14">
        <f t="shared" si="59"/>
        <v>0</v>
      </c>
      <c r="AL197" s="14">
        <f t="shared" si="60"/>
        <v>0</v>
      </c>
      <c r="AM197" s="14">
        <f t="shared" si="61"/>
        <v>0</v>
      </c>
      <c r="AN197" s="14">
        <f t="shared" si="62"/>
        <v>0</v>
      </c>
      <c r="AO197" s="100"/>
      <c r="AP197" s="102">
        <f t="shared" si="63"/>
        <v>0</v>
      </c>
      <c r="AQ197" s="85"/>
    </row>
    <row r="198" spans="2:43" s="56" customFormat="1" x14ac:dyDescent="0.3">
      <c r="B198" s="83"/>
      <c r="C198" s="89" t="s">
        <v>70</v>
      </c>
      <c r="D198" s="72"/>
      <c r="E198" s="63"/>
      <c r="F198" s="41"/>
      <c r="G198" s="41"/>
      <c r="H198" s="41"/>
      <c r="I198" s="41"/>
      <c r="J198" s="41"/>
      <c r="K198" s="61"/>
      <c r="L198" s="63"/>
      <c r="M198" s="41"/>
      <c r="N198" s="41"/>
      <c r="O198" s="41"/>
      <c r="P198" s="41"/>
      <c r="Q198" s="41"/>
      <c r="R198" s="72"/>
      <c r="S198" s="63"/>
      <c r="T198" s="41"/>
      <c r="U198" s="41"/>
      <c r="V198" s="41"/>
      <c r="W198" s="41"/>
      <c r="X198" s="41"/>
      <c r="Y198" s="61"/>
      <c r="Z198" s="63"/>
      <c r="AA198" s="41"/>
      <c r="AB198" s="41"/>
      <c r="AC198" s="41"/>
      <c r="AD198" s="41"/>
      <c r="AE198" s="41"/>
      <c r="AF198" s="61"/>
      <c r="AG198" s="63"/>
      <c r="AH198" s="41"/>
      <c r="AI198" s="54"/>
      <c r="AJ198" s="14">
        <f t="shared" si="58"/>
        <v>0</v>
      </c>
      <c r="AK198" s="14">
        <f t="shared" si="59"/>
        <v>0</v>
      </c>
      <c r="AL198" s="14">
        <f t="shared" si="60"/>
        <v>0</v>
      </c>
      <c r="AM198" s="14">
        <f t="shared" si="61"/>
        <v>0</v>
      </c>
      <c r="AN198" s="14">
        <f t="shared" si="62"/>
        <v>0</v>
      </c>
      <c r="AO198" s="100"/>
      <c r="AP198" s="102">
        <f t="shared" si="63"/>
        <v>0</v>
      </c>
      <c r="AQ198" s="85"/>
    </row>
    <row r="199" spans="2:43" s="56" customFormat="1" x14ac:dyDescent="0.3">
      <c r="B199" s="83"/>
      <c r="C199" s="89" t="s">
        <v>71</v>
      </c>
      <c r="D199" s="72"/>
      <c r="E199" s="63"/>
      <c r="F199" s="41"/>
      <c r="G199" s="41"/>
      <c r="H199" s="41"/>
      <c r="I199" s="41"/>
      <c r="J199" s="41"/>
      <c r="K199" s="61"/>
      <c r="L199" s="63"/>
      <c r="M199" s="41"/>
      <c r="N199" s="41"/>
      <c r="O199" s="41"/>
      <c r="P199" s="41"/>
      <c r="Q199" s="41"/>
      <c r="R199" s="72"/>
      <c r="S199" s="63"/>
      <c r="T199" s="41"/>
      <c r="U199" s="41"/>
      <c r="V199" s="41"/>
      <c r="W199" s="41"/>
      <c r="X199" s="41"/>
      <c r="Y199" s="61"/>
      <c r="Z199" s="63"/>
      <c r="AA199" s="41"/>
      <c r="AB199" s="41"/>
      <c r="AC199" s="41"/>
      <c r="AD199" s="41"/>
      <c r="AE199" s="41"/>
      <c r="AF199" s="61"/>
      <c r="AG199" s="63"/>
      <c r="AH199" s="41"/>
      <c r="AI199" s="54"/>
      <c r="AJ199" s="14">
        <f t="shared" si="58"/>
        <v>0</v>
      </c>
      <c r="AK199" s="14">
        <f t="shared" si="59"/>
        <v>0</v>
      </c>
      <c r="AL199" s="14">
        <f t="shared" si="60"/>
        <v>0</v>
      </c>
      <c r="AM199" s="14">
        <f t="shared" si="61"/>
        <v>0</v>
      </c>
      <c r="AN199" s="14">
        <f t="shared" si="62"/>
        <v>0</v>
      </c>
      <c r="AO199" s="100"/>
      <c r="AP199" s="102">
        <f t="shared" si="63"/>
        <v>0</v>
      </c>
      <c r="AQ199" s="85"/>
    </row>
    <row r="200" spans="2:43" s="56" customFormat="1" x14ac:dyDescent="0.3">
      <c r="B200" s="83"/>
      <c r="C200" s="89" t="s">
        <v>72</v>
      </c>
      <c r="D200" s="72"/>
      <c r="E200" s="63"/>
      <c r="F200" s="41"/>
      <c r="G200" s="41"/>
      <c r="H200" s="41"/>
      <c r="I200" s="41"/>
      <c r="J200" s="41"/>
      <c r="K200" s="61"/>
      <c r="L200" s="63"/>
      <c r="M200" s="41"/>
      <c r="N200" s="41"/>
      <c r="O200" s="41"/>
      <c r="P200" s="41"/>
      <c r="Q200" s="41"/>
      <c r="R200" s="72"/>
      <c r="S200" s="63"/>
      <c r="T200" s="41"/>
      <c r="U200" s="41"/>
      <c r="V200" s="41"/>
      <c r="W200" s="41"/>
      <c r="X200" s="41"/>
      <c r="Y200" s="61"/>
      <c r="Z200" s="63"/>
      <c r="AA200" s="41"/>
      <c r="AB200" s="41"/>
      <c r="AC200" s="41"/>
      <c r="AD200" s="41"/>
      <c r="AE200" s="41"/>
      <c r="AF200" s="61"/>
      <c r="AG200" s="63"/>
      <c r="AH200" s="41"/>
      <c r="AI200" s="54"/>
      <c r="AJ200" s="14">
        <f t="shared" si="58"/>
        <v>0</v>
      </c>
      <c r="AK200" s="14">
        <f t="shared" si="59"/>
        <v>0</v>
      </c>
      <c r="AL200" s="14">
        <f t="shared" si="60"/>
        <v>0</v>
      </c>
      <c r="AM200" s="14">
        <f t="shared" si="61"/>
        <v>0</v>
      </c>
      <c r="AN200" s="14">
        <f t="shared" si="62"/>
        <v>0</v>
      </c>
      <c r="AO200" s="100"/>
      <c r="AP200" s="102">
        <f t="shared" si="63"/>
        <v>0</v>
      </c>
      <c r="AQ200" s="85"/>
    </row>
    <row r="201" spans="2:43" s="56" customFormat="1" x14ac:dyDescent="0.3">
      <c r="B201" s="83"/>
      <c r="C201" s="89" t="s">
        <v>73</v>
      </c>
      <c r="D201" s="72"/>
      <c r="E201" s="63"/>
      <c r="F201" s="41"/>
      <c r="G201" s="41"/>
      <c r="H201" s="41"/>
      <c r="I201" s="41"/>
      <c r="J201" s="41"/>
      <c r="K201" s="61"/>
      <c r="L201" s="63"/>
      <c r="M201" s="41"/>
      <c r="N201" s="41"/>
      <c r="O201" s="41"/>
      <c r="P201" s="41"/>
      <c r="Q201" s="41"/>
      <c r="R201" s="72"/>
      <c r="S201" s="63"/>
      <c r="T201" s="41"/>
      <c r="U201" s="41"/>
      <c r="V201" s="41"/>
      <c r="W201" s="41"/>
      <c r="X201" s="41"/>
      <c r="Y201" s="61"/>
      <c r="Z201" s="63"/>
      <c r="AA201" s="41"/>
      <c r="AB201" s="41"/>
      <c r="AC201" s="41"/>
      <c r="AD201" s="41"/>
      <c r="AE201" s="41"/>
      <c r="AF201" s="61"/>
      <c r="AG201" s="63"/>
      <c r="AH201" s="41"/>
      <c r="AI201" s="54"/>
      <c r="AJ201" s="14">
        <f t="shared" si="58"/>
        <v>0</v>
      </c>
      <c r="AK201" s="14">
        <f t="shared" si="59"/>
        <v>0</v>
      </c>
      <c r="AL201" s="14">
        <f t="shared" si="60"/>
        <v>0</v>
      </c>
      <c r="AM201" s="14">
        <f t="shared" si="61"/>
        <v>0</v>
      </c>
      <c r="AN201" s="14">
        <f t="shared" si="62"/>
        <v>0</v>
      </c>
      <c r="AO201" s="100"/>
      <c r="AP201" s="102">
        <f t="shared" si="63"/>
        <v>0</v>
      </c>
      <c r="AQ201" s="85"/>
    </row>
    <row r="202" spans="2:43" s="56" customFormat="1" x14ac:dyDescent="0.3">
      <c r="B202" s="83"/>
      <c r="C202" s="89" t="s">
        <v>74</v>
      </c>
      <c r="D202" s="72"/>
      <c r="E202" s="63"/>
      <c r="F202" s="41"/>
      <c r="G202" s="41"/>
      <c r="H202" s="41"/>
      <c r="I202" s="41"/>
      <c r="J202" s="41"/>
      <c r="K202" s="61"/>
      <c r="L202" s="63"/>
      <c r="M202" s="41"/>
      <c r="N202" s="41"/>
      <c r="O202" s="41"/>
      <c r="P202" s="41"/>
      <c r="Q202" s="41"/>
      <c r="R202" s="72"/>
      <c r="S202" s="63"/>
      <c r="T202" s="41"/>
      <c r="U202" s="41"/>
      <c r="V202" s="41"/>
      <c r="W202" s="41"/>
      <c r="X202" s="41"/>
      <c r="Y202" s="61"/>
      <c r="Z202" s="63"/>
      <c r="AA202" s="41"/>
      <c r="AB202" s="41"/>
      <c r="AC202" s="41"/>
      <c r="AD202" s="41"/>
      <c r="AE202" s="41"/>
      <c r="AF202" s="61"/>
      <c r="AG202" s="63"/>
      <c r="AH202" s="41"/>
      <c r="AI202" s="54"/>
      <c r="AJ202" s="14">
        <f t="shared" si="58"/>
        <v>0</v>
      </c>
      <c r="AK202" s="14">
        <f t="shared" si="59"/>
        <v>0</v>
      </c>
      <c r="AL202" s="14">
        <f t="shared" si="60"/>
        <v>0</v>
      </c>
      <c r="AM202" s="14">
        <f t="shared" si="61"/>
        <v>0</v>
      </c>
      <c r="AN202" s="14">
        <f t="shared" si="62"/>
        <v>0</v>
      </c>
      <c r="AO202" s="100"/>
      <c r="AP202" s="102">
        <f t="shared" si="63"/>
        <v>0</v>
      </c>
      <c r="AQ202" s="85"/>
    </row>
    <row r="203" spans="2:43" s="56" customFormat="1" x14ac:dyDescent="0.3">
      <c r="B203" s="83"/>
      <c r="C203" s="89" t="s">
        <v>75</v>
      </c>
      <c r="D203" s="72"/>
      <c r="E203" s="63"/>
      <c r="F203" s="41"/>
      <c r="G203" s="41"/>
      <c r="H203" s="41"/>
      <c r="I203" s="41"/>
      <c r="J203" s="41"/>
      <c r="K203" s="61"/>
      <c r="L203" s="63"/>
      <c r="M203" s="41"/>
      <c r="N203" s="41"/>
      <c r="O203" s="41"/>
      <c r="P203" s="41"/>
      <c r="Q203" s="41"/>
      <c r="R203" s="72"/>
      <c r="S203" s="63"/>
      <c r="T203" s="41"/>
      <c r="U203" s="41"/>
      <c r="V203" s="41"/>
      <c r="W203" s="41"/>
      <c r="X203" s="41"/>
      <c r="Y203" s="61"/>
      <c r="Z203" s="63"/>
      <c r="AA203" s="41"/>
      <c r="AB203" s="41"/>
      <c r="AC203" s="41"/>
      <c r="AD203" s="41"/>
      <c r="AE203" s="41"/>
      <c r="AF203" s="61"/>
      <c r="AG203" s="63"/>
      <c r="AH203" s="41"/>
      <c r="AI203" s="54"/>
      <c r="AJ203" s="14">
        <f t="shared" si="58"/>
        <v>0</v>
      </c>
      <c r="AK203" s="14">
        <f t="shared" si="59"/>
        <v>0</v>
      </c>
      <c r="AL203" s="14">
        <f t="shared" si="60"/>
        <v>0</v>
      </c>
      <c r="AM203" s="14">
        <f t="shared" si="61"/>
        <v>0</v>
      </c>
      <c r="AN203" s="14">
        <f t="shared" si="62"/>
        <v>0</v>
      </c>
      <c r="AO203" s="100"/>
      <c r="AP203" s="102">
        <f t="shared" si="63"/>
        <v>0</v>
      </c>
      <c r="AQ203" s="85"/>
    </row>
    <row r="204" spans="2:43" s="56" customFormat="1" x14ac:dyDescent="0.3">
      <c r="B204" s="83"/>
      <c r="C204" s="89" t="s">
        <v>76</v>
      </c>
      <c r="D204" s="72"/>
      <c r="E204" s="63"/>
      <c r="F204" s="41"/>
      <c r="G204" s="41"/>
      <c r="H204" s="41"/>
      <c r="I204" s="41"/>
      <c r="J204" s="41"/>
      <c r="K204" s="61"/>
      <c r="L204" s="63"/>
      <c r="M204" s="41"/>
      <c r="N204" s="41"/>
      <c r="O204" s="41"/>
      <c r="P204" s="41"/>
      <c r="Q204" s="41"/>
      <c r="R204" s="72"/>
      <c r="S204" s="63"/>
      <c r="T204" s="41"/>
      <c r="U204" s="41"/>
      <c r="V204" s="41"/>
      <c r="W204" s="41"/>
      <c r="X204" s="41"/>
      <c r="Y204" s="61"/>
      <c r="Z204" s="63"/>
      <c r="AA204" s="41"/>
      <c r="AB204" s="41"/>
      <c r="AC204" s="41"/>
      <c r="AD204" s="41"/>
      <c r="AE204" s="41"/>
      <c r="AF204" s="61"/>
      <c r="AG204" s="63"/>
      <c r="AH204" s="41"/>
      <c r="AI204" s="54"/>
      <c r="AJ204" s="14">
        <f t="shared" si="58"/>
        <v>0</v>
      </c>
      <c r="AK204" s="14">
        <f t="shared" si="59"/>
        <v>0</v>
      </c>
      <c r="AL204" s="14">
        <f t="shared" si="60"/>
        <v>0</v>
      </c>
      <c r="AM204" s="14">
        <f t="shared" si="61"/>
        <v>0</v>
      </c>
      <c r="AN204" s="14">
        <f t="shared" si="62"/>
        <v>0</v>
      </c>
      <c r="AO204" s="100"/>
      <c r="AP204" s="102">
        <f t="shared" si="63"/>
        <v>0</v>
      </c>
      <c r="AQ204" s="85"/>
    </row>
    <row r="205" spans="2:43" s="56" customFormat="1" x14ac:dyDescent="0.3">
      <c r="B205" s="83"/>
      <c r="C205" s="89" t="s">
        <v>77</v>
      </c>
      <c r="D205" s="72"/>
      <c r="E205" s="63"/>
      <c r="F205" s="41"/>
      <c r="G205" s="41"/>
      <c r="H205" s="41"/>
      <c r="I205" s="41"/>
      <c r="J205" s="41"/>
      <c r="K205" s="61"/>
      <c r="L205" s="63"/>
      <c r="M205" s="41"/>
      <c r="N205" s="41"/>
      <c r="O205" s="41"/>
      <c r="P205" s="41"/>
      <c r="Q205" s="41"/>
      <c r="R205" s="72"/>
      <c r="S205" s="63"/>
      <c r="T205" s="41"/>
      <c r="U205" s="41"/>
      <c r="V205" s="41"/>
      <c r="W205" s="41"/>
      <c r="X205" s="41"/>
      <c r="Y205" s="61"/>
      <c r="Z205" s="63"/>
      <c r="AA205" s="41"/>
      <c r="AB205" s="41"/>
      <c r="AC205" s="41"/>
      <c r="AD205" s="41"/>
      <c r="AE205" s="41"/>
      <c r="AF205" s="61"/>
      <c r="AG205" s="63"/>
      <c r="AH205" s="41"/>
      <c r="AI205" s="54"/>
      <c r="AJ205" s="14">
        <f t="shared" si="58"/>
        <v>0</v>
      </c>
      <c r="AK205" s="14">
        <f t="shared" si="59"/>
        <v>0</v>
      </c>
      <c r="AL205" s="14">
        <f t="shared" si="60"/>
        <v>0</v>
      </c>
      <c r="AM205" s="14">
        <f t="shared" si="61"/>
        <v>0</v>
      </c>
      <c r="AN205" s="14">
        <f t="shared" si="62"/>
        <v>0</v>
      </c>
      <c r="AO205" s="100"/>
      <c r="AP205" s="102">
        <f t="shared" si="63"/>
        <v>0</v>
      </c>
      <c r="AQ205" s="85"/>
    </row>
    <row r="206" spans="2:43" s="56" customFormat="1" ht="15" thickBot="1" x14ac:dyDescent="0.35">
      <c r="B206" s="83"/>
      <c r="C206" s="94" t="s">
        <v>78</v>
      </c>
      <c r="D206" s="95"/>
      <c r="E206" s="98"/>
      <c r="F206" s="96"/>
      <c r="G206" s="96"/>
      <c r="H206" s="96"/>
      <c r="I206" s="96"/>
      <c r="J206" s="96"/>
      <c r="K206" s="97"/>
      <c r="L206" s="98"/>
      <c r="M206" s="96"/>
      <c r="N206" s="96"/>
      <c r="O206" s="96"/>
      <c r="P206" s="96"/>
      <c r="Q206" s="96"/>
      <c r="R206" s="95"/>
      <c r="S206" s="98"/>
      <c r="T206" s="96"/>
      <c r="U206" s="96"/>
      <c r="V206" s="96"/>
      <c r="W206" s="96"/>
      <c r="X206" s="96"/>
      <c r="Y206" s="97"/>
      <c r="Z206" s="98"/>
      <c r="AA206" s="96"/>
      <c r="AB206" s="96"/>
      <c r="AC206" s="96"/>
      <c r="AD206" s="96"/>
      <c r="AE206" s="96"/>
      <c r="AF206" s="97"/>
      <c r="AG206" s="98"/>
      <c r="AH206" s="96"/>
      <c r="AI206" s="54"/>
      <c r="AJ206" s="14">
        <f t="shared" si="58"/>
        <v>0</v>
      </c>
      <c r="AK206" s="14">
        <f t="shared" si="59"/>
        <v>0</v>
      </c>
      <c r="AL206" s="14">
        <f t="shared" si="60"/>
        <v>0</v>
      </c>
      <c r="AM206" s="14">
        <f t="shared" si="61"/>
        <v>0</v>
      </c>
      <c r="AN206" s="14">
        <f t="shared" si="62"/>
        <v>0</v>
      </c>
      <c r="AO206" s="100"/>
      <c r="AP206" s="106">
        <f t="shared" si="63"/>
        <v>0</v>
      </c>
      <c r="AQ206" s="85"/>
    </row>
    <row r="207" spans="2:43" s="56" customFormat="1" x14ac:dyDescent="0.3">
      <c r="B207" s="83"/>
      <c r="C207" s="99" t="s">
        <v>79</v>
      </c>
      <c r="D207" s="108"/>
      <c r="E207" s="111"/>
      <c r="F207" s="109"/>
      <c r="G207" s="109"/>
      <c r="H207" s="109"/>
      <c r="I207" s="109"/>
      <c r="J207" s="109"/>
      <c r="K207" s="110"/>
      <c r="L207" s="111"/>
      <c r="M207" s="109"/>
      <c r="N207" s="109"/>
      <c r="O207" s="109"/>
      <c r="P207" s="109"/>
      <c r="Q207" s="109"/>
      <c r="R207" s="108"/>
      <c r="S207" s="111"/>
      <c r="T207" s="109"/>
      <c r="U207" s="109"/>
      <c r="V207" s="109"/>
      <c r="W207" s="109"/>
      <c r="X207" s="109"/>
      <c r="Y207" s="110"/>
      <c r="Z207" s="111"/>
      <c r="AA207" s="109"/>
      <c r="AB207" s="109"/>
      <c r="AC207" s="109"/>
      <c r="AD207" s="109"/>
      <c r="AE207" s="109"/>
      <c r="AF207" s="110"/>
      <c r="AG207" s="111"/>
      <c r="AH207" s="109"/>
      <c r="AI207" s="54"/>
      <c r="AJ207" s="54"/>
      <c r="AK207" s="54"/>
      <c r="AL207" s="54"/>
      <c r="AM207" s="54"/>
      <c r="AN207" s="54"/>
      <c r="AO207" s="100"/>
      <c r="AP207" s="107">
        <f>COUNTA(D207:AH207)</f>
        <v>0</v>
      </c>
      <c r="AQ207" s="85"/>
    </row>
    <row r="208" spans="2:43" s="56" customFormat="1" x14ac:dyDescent="0.3">
      <c r="B208" s="83"/>
      <c r="C208" s="92" t="s">
        <v>80</v>
      </c>
      <c r="D208" s="112"/>
      <c r="E208" s="115"/>
      <c r="F208" s="113"/>
      <c r="G208" s="113"/>
      <c r="H208" s="113"/>
      <c r="I208" s="113"/>
      <c r="J208" s="113"/>
      <c r="K208" s="114"/>
      <c r="L208" s="115"/>
      <c r="M208" s="113"/>
      <c r="N208" s="113"/>
      <c r="O208" s="113"/>
      <c r="P208" s="113"/>
      <c r="Q208" s="113"/>
      <c r="R208" s="112"/>
      <c r="S208" s="115"/>
      <c r="T208" s="113"/>
      <c r="U208" s="113"/>
      <c r="V208" s="113"/>
      <c r="W208" s="113"/>
      <c r="X208" s="113"/>
      <c r="Y208" s="114"/>
      <c r="Z208" s="115"/>
      <c r="AA208" s="113"/>
      <c r="AB208" s="113"/>
      <c r="AC208" s="113"/>
      <c r="AD208" s="113"/>
      <c r="AE208" s="113"/>
      <c r="AF208" s="114"/>
      <c r="AG208" s="115"/>
      <c r="AH208" s="113"/>
      <c r="AI208" s="54"/>
      <c r="AJ208" s="54"/>
      <c r="AK208" s="54"/>
      <c r="AL208" s="54"/>
      <c r="AM208" s="54"/>
      <c r="AN208" s="54"/>
      <c r="AO208" s="100"/>
      <c r="AP208" s="102">
        <f t="shared" ref="AP208:AP209" si="64">COUNTA(D208:AH208)</f>
        <v>0</v>
      </c>
      <c r="AQ208" s="85"/>
    </row>
    <row r="209" spans="2:43" s="56" customFormat="1" ht="15" thickBot="1" x14ac:dyDescent="0.35">
      <c r="B209" s="83"/>
      <c r="C209" s="93" t="s">
        <v>81</v>
      </c>
      <c r="D209" s="112"/>
      <c r="E209" s="115"/>
      <c r="F209" s="113"/>
      <c r="G209" s="113"/>
      <c r="H209" s="113"/>
      <c r="I209" s="113"/>
      <c r="J209" s="113"/>
      <c r="K209" s="114"/>
      <c r="L209" s="115"/>
      <c r="M209" s="113"/>
      <c r="N209" s="113"/>
      <c r="O209" s="113"/>
      <c r="P209" s="113"/>
      <c r="Q209" s="113"/>
      <c r="R209" s="112"/>
      <c r="S209" s="115"/>
      <c r="T209" s="113"/>
      <c r="U209" s="113"/>
      <c r="V209" s="113"/>
      <c r="W209" s="113"/>
      <c r="X209" s="113"/>
      <c r="Y209" s="114"/>
      <c r="Z209" s="115"/>
      <c r="AA209" s="113"/>
      <c r="AB209" s="113"/>
      <c r="AC209" s="113"/>
      <c r="AD209" s="113"/>
      <c r="AE209" s="113"/>
      <c r="AF209" s="114"/>
      <c r="AG209" s="115"/>
      <c r="AH209" s="113"/>
      <c r="AI209" s="54"/>
      <c r="AJ209" s="54"/>
      <c r="AK209" s="54"/>
      <c r="AL209" s="54"/>
      <c r="AM209" s="54"/>
      <c r="AN209" s="54"/>
      <c r="AO209" s="100"/>
      <c r="AP209" s="105">
        <f t="shared" si="64"/>
        <v>0</v>
      </c>
      <c r="AQ209" s="85"/>
    </row>
    <row r="210" spans="2:43" s="56" customFormat="1" ht="15" thickBot="1" x14ac:dyDescent="0.35">
      <c r="B210" s="83"/>
      <c r="C210" s="86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54"/>
      <c r="AJ210" s="54"/>
      <c r="AK210" s="54"/>
      <c r="AL210" s="54"/>
      <c r="AM210" s="54"/>
      <c r="AN210" s="54"/>
      <c r="AO210" s="54"/>
      <c r="AP210" s="116">
        <f>SUM(AP192:AP209)</f>
        <v>0</v>
      </c>
      <c r="AQ210" s="85"/>
    </row>
    <row r="211" spans="2:43" s="56" customFormat="1" x14ac:dyDescent="0.3">
      <c r="B211" s="83"/>
      <c r="C211" s="86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54"/>
      <c r="AJ211" s="54"/>
      <c r="AK211" s="54"/>
      <c r="AL211" s="54"/>
      <c r="AM211" s="54"/>
      <c r="AN211" s="54"/>
      <c r="AO211" s="54"/>
      <c r="AP211" s="54"/>
      <c r="AQ211" s="85"/>
    </row>
    <row r="212" spans="2:43" s="56" customFormat="1" ht="20.100000000000001" customHeight="1" thickBot="1" x14ac:dyDescent="0.35">
      <c r="B212" s="83"/>
      <c r="C212" s="84" t="str">
        <f>"Septembre " &amp; ParamAnnee</f>
        <v>Septembre 2020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54"/>
      <c r="AJ212" s="54"/>
      <c r="AK212" s="54"/>
      <c r="AL212" s="54"/>
      <c r="AM212" s="54"/>
      <c r="AN212" s="54"/>
      <c r="AO212" s="54"/>
      <c r="AP212" s="54"/>
      <c r="AQ212" s="85"/>
    </row>
    <row r="213" spans="2:43" s="56" customFormat="1" ht="15" thickBot="1" x14ac:dyDescent="0.35">
      <c r="B213" s="83"/>
      <c r="C213" s="86"/>
      <c r="D213" s="57">
        <f>DATE(Annee,9,1)</f>
        <v>44075</v>
      </c>
      <c r="E213" s="57">
        <f>D213+1</f>
        <v>44076</v>
      </c>
      <c r="F213" s="57">
        <f t="shared" ref="F213:AG213" si="65">E213+1</f>
        <v>44077</v>
      </c>
      <c r="G213" s="57">
        <f t="shared" si="65"/>
        <v>44078</v>
      </c>
      <c r="H213" s="60">
        <f t="shared" si="65"/>
        <v>44079</v>
      </c>
      <c r="I213" s="62">
        <f t="shared" si="65"/>
        <v>44080</v>
      </c>
      <c r="J213" s="71">
        <f t="shared" si="65"/>
        <v>44081</v>
      </c>
      <c r="K213" s="57">
        <f t="shared" si="65"/>
        <v>44082</v>
      </c>
      <c r="L213" s="57">
        <f t="shared" si="65"/>
        <v>44083</v>
      </c>
      <c r="M213" s="57">
        <f t="shared" si="65"/>
        <v>44084</v>
      </c>
      <c r="N213" s="57">
        <f t="shared" si="65"/>
        <v>44085</v>
      </c>
      <c r="O213" s="60">
        <f t="shared" si="65"/>
        <v>44086</v>
      </c>
      <c r="P213" s="62">
        <f t="shared" si="65"/>
        <v>44087</v>
      </c>
      <c r="Q213" s="57">
        <f t="shared" si="65"/>
        <v>44088</v>
      </c>
      <c r="R213" s="57">
        <f t="shared" si="65"/>
        <v>44089</v>
      </c>
      <c r="S213" s="57">
        <f t="shared" si="65"/>
        <v>44090</v>
      </c>
      <c r="T213" s="57">
        <f t="shared" si="65"/>
        <v>44091</v>
      </c>
      <c r="U213" s="57">
        <f t="shared" si="65"/>
        <v>44092</v>
      </c>
      <c r="V213" s="60">
        <f t="shared" si="65"/>
        <v>44093</v>
      </c>
      <c r="W213" s="62">
        <f t="shared" si="65"/>
        <v>44094</v>
      </c>
      <c r="X213" s="57">
        <f t="shared" si="65"/>
        <v>44095</v>
      </c>
      <c r="Y213" s="57">
        <f t="shared" si="65"/>
        <v>44096</v>
      </c>
      <c r="Z213" s="57">
        <f t="shared" si="65"/>
        <v>44097</v>
      </c>
      <c r="AA213" s="57">
        <f t="shared" si="65"/>
        <v>44098</v>
      </c>
      <c r="AB213" s="57">
        <f t="shared" si="65"/>
        <v>44099</v>
      </c>
      <c r="AC213" s="60">
        <f t="shared" si="65"/>
        <v>44100</v>
      </c>
      <c r="AD213" s="62">
        <f t="shared" si="65"/>
        <v>44101</v>
      </c>
      <c r="AE213" s="57">
        <f t="shared" si="65"/>
        <v>44102</v>
      </c>
      <c r="AF213" s="57">
        <f t="shared" si="65"/>
        <v>44103</v>
      </c>
      <c r="AG213" s="57">
        <f t="shared" si="65"/>
        <v>44104</v>
      </c>
      <c r="AH213" s="64"/>
      <c r="AI213" s="87"/>
      <c r="AJ213" s="58" t="str">
        <f>$R$17</f>
        <v>Y</v>
      </c>
      <c r="AK213" s="59" t="str">
        <f>$R$19</f>
        <v>P</v>
      </c>
      <c r="AL213" s="59" t="str">
        <f>$R$21</f>
        <v>SL</v>
      </c>
      <c r="AM213" s="59" t="str">
        <f>$R$23</f>
        <v>SC</v>
      </c>
      <c r="AN213" s="59" t="str">
        <f>$R$25</f>
        <v>V</v>
      </c>
      <c r="AO213" s="100"/>
      <c r="AP213" s="104" t="s">
        <v>52</v>
      </c>
      <c r="AQ213" s="85"/>
    </row>
    <row r="214" spans="2:43" s="56" customFormat="1" x14ac:dyDescent="0.3">
      <c r="B214" s="83"/>
      <c r="C214" s="89" t="s">
        <v>64</v>
      </c>
      <c r="D214" s="41"/>
      <c r="E214" s="41"/>
      <c r="F214" s="41"/>
      <c r="G214" s="41"/>
      <c r="H214" s="61"/>
      <c r="I214" s="63"/>
      <c r="J214" s="72"/>
      <c r="K214" s="41"/>
      <c r="L214" s="41"/>
      <c r="M214" s="41"/>
      <c r="N214" s="41"/>
      <c r="O214" s="61"/>
      <c r="P214" s="63"/>
      <c r="Q214" s="41"/>
      <c r="R214" s="41"/>
      <c r="S214" s="41"/>
      <c r="T214" s="41"/>
      <c r="U214" s="41"/>
      <c r="V214" s="61"/>
      <c r="W214" s="63"/>
      <c r="X214" s="41"/>
      <c r="Y214" s="41"/>
      <c r="Z214" s="41"/>
      <c r="AA214" s="41"/>
      <c r="AB214" s="41"/>
      <c r="AC214" s="61"/>
      <c r="AD214" s="63"/>
      <c r="AE214" s="41"/>
      <c r="AF214" s="41"/>
      <c r="AG214" s="41"/>
      <c r="AH214" s="80"/>
      <c r="AI214" s="54"/>
      <c r="AJ214" s="14">
        <f>COUNTIF(D214:AH214,"*Y*")</f>
        <v>0</v>
      </c>
      <c r="AK214" s="14">
        <f>COUNTIF(D214:AH214,"*P*")</f>
        <v>0</v>
      </c>
      <c r="AL214" s="14">
        <f>COUNTIF(D214:AH214,"*SL*")</f>
        <v>0</v>
      </c>
      <c r="AM214" s="14">
        <f>COUNTIF(D214:AH214,"*SC*")</f>
        <v>0</v>
      </c>
      <c r="AN214" s="14">
        <f>COUNTIF(D214:AH214,"*V*")</f>
        <v>0</v>
      </c>
      <c r="AO214" s="100"/>
      <c r="AP214" s="103">
        <f>SUM(AJ214:AN214)</f>
        <v>0</v>
      </c>
      <c r="AQ214" s="85"/>
    </row>
    <row r="215" spans="2:43" s="56" customFormat="1" x14ac:dyDescent="0.3">
      <c r="B215" s="83"/>
      <c r="C215" s="89" t="s">
        <v>65</v>
      </c>
      <c r="D215" s="41"/>
      <c r="E215" s="41"/>
      <c r="F215" s="41"/>
      <c r="G215" s="41"/>
      <c r="H215" s="61"/>
      <c r="I215" s="63"/>
      <c r="J215" s="72"/>
      <c r="K215" s="41"/>
      <c r="L215" s="41"/>
      <c r="M215" s="41"/>
      <c r="N215" s="41"/>
      <c r="O215" s="61"/>
      <c r="P215" s="63"/>
      <c r="Q215" s="41"/>
      <c r="R215" s="41"/>
      <c r="S215" s="41"/>
      <c r="T215" s="41"/>
      <c r="U215" s="41"/>
      <c r="V215" s="61"/>
      <c r="W215" s="63"/>
      <c r="X215" s="41"/>
      <c r="Y215" s="41"/>
      <c r="Z215" s="41"/>
      <c r="AA215" s="41"/>
      <c r="AB215" s="41"/>
      <c r="AC215" s="61"/>
      <c r="AD215" s="63"/>
      <c r="AE215" s="41"/>
      <c r="AF215" s="41"/>
      <c r="AG215" s="41"/>
      <c r="AH215" s="80"/>
      <c r="AI215" s="54"/>
      <c r="AJ215" s="14">
        <f t="shared" ref="AJ215:AJ228" si="66">COUNTIF(D215:AH215,"*Y*")</f>
        <v>0</v>
      </c>
      <c r="AK215" s="14">
        <f t="shared" ref="AK215:AK228" si="67">COUNTIF(D215:AH215,"*P*")</f>
        <v>0</v>
      </c>
      <c r="AL215" s="14">
        <f t="shared" ref="AL215:AL228" si="68">COUNTIF(D215:AH215,"*SL*")</f>
        <v>0</v>
      </c>
      <c r="AM215" s="14">
        <f t="shared" ref="AM215:AM228" si="69">COUNTIF(D215:AH215,"*SC*")</f>
        <v>0</v>
      </c>
      <c r="AN215" s="14">
        <f t="shared" ref="AN215:AN228" si="70">COUNTIF(D215:AH215,"*V*")</f>
        <v>0</v>
      </c>
      <c r="AO215" s="100"/>
      <c r="AP215" s="102">
        <f t="shared" ref="AP215:AP228" si="71">SUM(AJ215:AN215)</f>
        <v>0</v>
      </c>
      <c r="AQ215" s="85"/>
    </row>
    <row r="216" spans="2:43" s="56" customFormat="1" x14ac:dyDescent="0.3">
      <c r="B216" s="83"/>
      <c r="C216" s="89" t="s">
        <v>66</v>
      </c>
      <c r="D216" s="41"/>
      <c r="E216" s="41"/>
      <c r="F216" s="41"/>
      <c r="G216" s="41"/>
      <c r="H216" s="61"/>
      <c r="I216" s="63"/>
      <c r="J216" s="72"/>
      <c r="K216" s="41"/>
      <c r="L216" s="41"/>
      <c r="M216" s="41"/>
      <c r="N216" s="41"/>
      <c r="O216" s="61"/>
      <c r="P216" s="63"/>
      <c r="Q216" s="41"/>
      <c r="R216" s="41"/>
      <c r="S216" s="41"/>
      <c r="T216" s="41"/>
      <c r="U216" s="41"/>
      <c r="V216" s="61"/>
      <c r="W216" s="63"/>
      <c r="X216" s="41"/>
      <c r="Y216" s="41"/>
      <c r="Z216" s="41"/>
      <c r="AA216" s="41"/>
      <c r="AB216" s="41"/>
      <c r="AC216" s="61"/>
      <c r="AD216" s="63"/>
      <c r="AE216" s="41"/>
      <c r="AF216" s="41"/>
      <c r="AG216" s="41"/>
      <c r="AH216" s="80"/>
      <c r="AI216" s="54"/>
      <c r="AJ216" s="14">
        <f t="shared" si="66"/>
        <v>0</v>
      </c>
      <c r="AK216" s="14">
        <f t="shared" si="67"/>
        <v>0</v>
      </c>
      <c r="AL216" s="14">
        <f t="shared" si="68"/>
        <v>0</v>
      </c>
      <c r="AM216" s="14">
        <f t="shared" si="69"/>
        <v>0</v>
      </c>
      <c r="AN216" s="14">
        <f t="shared" si="70"/>
        <v>0</v>
      </c>
      <c r="AO216" s="100"/>
      <c r="AP216" s="102">
        <f t="shared" si="71"/>
        <v>0</v>
      </c>
      <c r="AQ216" s="85"/>
    </row>
    <row r="217" spans="2:43" s="56" customFormat="1" x14ac:dyDescent="0.3">
      <c r="B217" s="83"/>
      <c r="C217" s="89" t="s">
        <v>67</v>
      </c>
      <c r="D217" s="41"/>
      <c r="E217" s="41"/>
      <c r="F217" s="41"/>
      <c r="G217" s="41"/>
      <c r="H217" s="61"/>
      <c r="I217" s="63"/>
      <c r="J217" s="72"/>
      <c r="K217" s="41"/>
      <c r="L217" s="41"/>
      <c r="M217" s="41"/>
      <c r="N217" s="41"/>
      <c r="O217" s="61"/>
      <c r="P217" s="63"/>
      <c r="Q217" s="41"/>
      <c r="R217" s="41"/>
      <c r="S217" s="41"/>
      <c r="T217" s="41"/>
      <c r="U217" s="41"/>
      <c r="V217" s="61"/>
      <c r="W217" s="63"/>
      <c r="X217" s="41"/>
      <c r="Y217" s="41"/>
      <c r="Z217" s="41"/>
      <c r="AA217" s="41"/>
      <c r="AB217" s="41"/>
      <c r="AC217" s="61"/>
      <c r="AD217" s="63"/>
      <c r="AE217" s="41"/>
      <c r="AF217" s="41"/>
      <c r="AG217" s="41"/>
      <c r="AH217" s="80"/>
      <c r="AI217" s="54"/>
      <c r="AJ217" s="14">
        <f t="shared" si="66"/>
        <v>0</v>
      </c>
      <c r="AK217" s="14">
        <f t="shared" si="67"/>
        <v>0</v>
      </c>
      <c r="AL217" s="14">
        <f t="shared" si="68"/>
        <v>0</v>
      </c>
      <c r="AM217" s="14">
        <f t="shared" si="69"/>
        <v>0</v>
      </c>
      <c r="AN217" s="14">
        <f t="shared" si="70"/>
        <v>0</v>
      </c>
      <c r="AO217" s="100"/>
      <c r="AP217" s="102">
        <f t="shared" si="71"/>
        <v>0</v>
      </c>
      <c r="AQ217" s="85"/>
    </row>
    <row r="218" spans="2:43" s="56" customFormat="1" x14ac:dyDescent="0.3">
      <c r="B218" s="83"/>
      <c r="C218" s="89" t="s">
        <v>68</v>
      </c>
      <c r="D218" s="41"/>
      <c r="E218" s="41"/>
      <c r="F218" s="41"/>
      <c r="G218" s="41"/>
      <c r="H218" s="61"/>
      <c r="I218" s="63"/>
      <c r="J218" s="72"/>
      <c r="K218" s="41"/>
      <c r="L218" s="41"/>
      <c r="M218" s="41"/>
      <c r="N218" s="41"/>
      <c r="O218" s="61"/>
      <c r="P218" s="63"/>
      <c r="Q218" s="41"/>
      <c r="R218" s="41"/>
      <c r="S218" s="41"/>
      <c r="T218" s="41"/>
      <c r="U218" s="41"/>
      <c r="V218" s="61"/>
      <c r="W218" s="63"/>
      <c r="X218" s="41"/>
      <c r="Y218" s="41"/>
      <c r="Z218" s="41"/>
      <c r="AA218" s="41"/>
      <c r="AB218" s="41"/>
      <c r="AC218" s="61"/>
      <c r="AD218" s="63"/>
      <c r="AE218" s="41"/>
      <c r="AF218" s="41"/>
      <c r="AG218" s="41"/>
      <c r="AH218" s="80"/>
      <c r="AI218" s="54"/>
      <c r="AJ218" s="14">
        <f t="shared" si="66"/>
        <v>0</v>
      </c>
      <c r="AK218" s="14">
        <f t="shared" si="67"/>
        <v>0</v>
      </c>
      <c r="AL218" s="14">
        <f t="shared" si="68"/>
        <v>0</v>
      </c>
      <c r="AM218" s="14">
        <f t="shared" si="69"/>
        <v>0</v>
      </c>
      <c r="AN218" s="14">
        <f t="shared" si="70"/>
        <v>0</v>
      </c>
      <c r="AO218" s="100"/>
      <c r="AP218" s="102">
        <f t="shared" si="71"/>
        <v>0</v>
      </c>
      <c r="AQ218" s="85"/>
    </row>
    <row r="219" spans="2:43" s="56" customFormat="1" x14ac:dyDescent="0.3">
      <c r="B219" s="83"/>
      <c r="C219" s="89" t="s">
        <v>69</v>
      </c>
      <c r="D219" s="41"/>
      <c r="E219" s="41"/>
      <c r="F219" s="41"/>
      <c r="G219" s="41"/>
      <c r="H219" s="61"/>
      <c r="I219" s="63"/>
      <c r="J219" s="72"/>
      <c r="K219" s="41"/>
      <c r="L219" s="41"/>
      <c r="M219" s="41"/>
      <c r="N219" s="41"/>
      <c r="O219" s="61"/>
      <c r="P219" s="63"/>
      <c r="Q219" s="41"/>
      <c r="R219" s="41"/>
      <c r="S219" s="41"/>
      <c r="T219" s="41"/>
      <c r="U219" s="41"/>
      <c r="V219" s="61"/>
      <c r="W219" s="63"/>
      <c r="X219" s="41"/>
      <c r="Y219" s="41"/>
      <c r="Z219" s="41"/>
      <c r="AA219" s="41"/>
      <c r="AB219" s="41"/>
      <c r="AC219" s="61"/>
      <c r="AD219" s="63"/>
      <c r="AE219" s="41"/>
      <c r="AF219" s="41"/>
      <c r="AG219" s="41"/>
      <c r="AH219" s="80"/>
      <c r="AI219" s="54"/>
      <c r="AJ219" s="14">
        <f t="shared" si="66"/>
        <v>0</v>
      </c>
      <c r="AK219" s="14">
        <f t="shared" si="67"/>
        <v>0</v>
      </c>
      <c r="AL219" s="14">
        <f t="shared" si="68"/>
        <v>0</v>
      </c>
      <c r="AM219" s="14">
        <f t="shared" si="69"/>
        <v>0</v>
      </c>
      <c r="AN219" s="14">
        <f t="shared" si="70"/>
        <v>0</v>
      </c>
      <c r="AO219" s="100"/>
      <c r="AP219" s="102">
        <f t="shared" si="71"/>
        <v>0</v>
      </c>
      <c r="AQ219" s="85"/>
    </row>
    <row r="220" spans="2:43" s="56" customFormat="1" x14ac:dyDescent="0.3">
      <c r="B220" s="83"/>
      <c r="C220" s="89" t="s">
        <v>70</v>
      </c>
      <c r="D220" s="41"/>
      <c r="E220" s="41"/>
      <c r="F220" s="41"/>
      <c r="G220" s="41"/>
      <c r="H220" s="61"/>
      <c r="I220" s="63"/>
      <c r="J220" s="72"/>
      <c r="K220" s="41"/>
      <c r="L220" s="41"/>
      <c r="M220" s="41"/>
      <c r="N220" s="41"/>
      <c r="O220" s="61"/>
      <c r="P220" s="63"/>
      <c r="Q220" s="41"/>
      <c r="R220" s="41"/>
      <c r="S220" s="41"/>
      <c r="T220" s="41"/>
      <c r="U220" s="41"/>
      <c r="V220" s="61"/>
      <c r="W220" s="63"/>
      <c r="X220" s="41"/>
      <c r="Y220" s="41"/>
      <c r="Z220" s="41"/>
      <c r="AA220" s="41"/>
      <c r="AB220" s="41"/>
      <c r="AC220" s="61"/>
      <c r="AD220" s="63"/>
      <c r="AE220" s="41"/>
      <c r="AF220" s="41"/>
      <c r="AG220" s="41"/>
      <c r="AH220" s="80"/>
      <c r="AI220" s="54"/>
      <c r="AJ220" s="14">
        <f t="shared" si="66"/>
        <v>0</v>
      </c>
      <c r="AK220" s="14">
        <f t="shared" si="67"/>
        <v>0</v>
      </c>
      <c r="AL220" s="14">
        <f t="shared" si="68"/>
        <v>0</v>
      </c>
      <c r="AM220" s="14">
        <f t="shared" si="69"/>
        <v>0</v>
      </c>
      <c r="AN220" s="14">
        <f t="shared" si="70"/>
        <v>0</v>
      </c>
      <c r="AO220" s="100"/>
      <c r="AP220" s="102">
        <f t="shared" si="71"/>
        <v>0</v>
      </c>
      <c r="AQ220" s="85"/>
    </row>
    <row r="221" spans="2:43" s="56" customFormat="1" x14ac:dyDescent="0.3">
      <c r="B221" s="83"/>
      <c r="C221" s="89" t="s">
        <v>71</v>
      </c>
      <c r="D221" s="41"/>
      <c r="E221" s="41"/>
      <c r="F221" s="41"/>
      <c r="G221" s="41"/>
      <c r="H221" s="61"/>
      <c r="I221" s="63"/>
      <c r="J221" s="72"/>
      <c r="K221" s="41"/>
      <c r="L221" s="41"/>
      <c r="M221" s="41"/>
      <c r="N221" s="41"/>
      <c r="O221" s="61"/>
      <c r="P221" s="63"/>
      <c r="Q221" s="41"/>
      <c r="R221" s="41"/>
      <c r="S221" s="41"/>
      <c r="T221" s="41"/>
      <c r="U221" s="41"/>
      <c r="V221" s="61"/>
      <c r="W221" s="63"/>
      <c r="X221" s="41"/>
      <c r="Y221" s="41"/>
      <c r="Z221" s="41"/>
      <c r="AA221" s="41"/>
      <c r="AB221" s="41"/>
      <c r="AC221" s="61"/>
      <c r="AD221" s="63"/>
      <c r="AE221" s="41"/>
      <c r="AF221" s="41"/>
      <c r="AG221" s="41"/>
      <c r="AH221" s="80"/>
      <c r="AI221" s="54"/>
      <c r="AJ221" s="14">
        <f t="shared" si="66"/>
        <v>0</v>
      </c>
      <c r="AK221" s="14">
        <f t="shared" si="67"/>
        <v>0</v>
      </c>
      <c r="AL221" s="14">
        <f t="shared" si="68"/>
        <v>0</v>
      </c>
      <c r="AM221" s="14">
        <f t="shared" si="69"/>
        <v>0</v>
      </c>
      <c r="AN221" s="14">
        <f t="shared" si="70"/>
        <v>0</v>
      </c>
      <c r="AO221" s="100"/>
      <c r="AP221" s="102">
        <f t="shared" si="71"/>
        <v>0</v>
      </c>
      <c r="AQ221" s="85"/>
    </row>
    <row r="222" spans="2:43" s="56" customFormat="1" x14ac:dyDescent="0.3">
      <c r="B222" s="83"/>
      <c r="C222" s="89" t="s">
        <v>72</v>
      </c>
      <c r="D222" s="41"/>
      <c r="E222" s="41"/>
      <c r="F222" s="41"/>
      <c r="G222" s="41"/>
      <c r="H222" s="61"/>
      <c r="I222" s="63"/>
      <c r="J222" s="72"/>
      <c r="K222" s="41"/>
      <c r="L222" s="41"/>
      <c r="M222" s="41"/>
      <c r="N222" s="41"/>
      <c r="O222" s="61"/>
      <c r="P222" s="63"/>
      <c r="Q222" s="41"/>
      <c r="R222" s="41"/>
      <c r="S222" s="41"/>
      <c r="T222" s="41"/>
      <c r="U222" s="41"/>
      <c r="V222" s="61"/>
      <c r="W222" s="63"/>
      <c r="X222" s="41"/>
      <c r="Y222" s="41"/>
      <c r="Z222" s="41"/>
      <c r="AA222" s="41"/>
      <c r="AB222" s="41"/>
      <c r="AC222" s="61"/>
      <c r="AD222" s="63"/>
      <c r="AE222" s="41"/>
      <c r="AF222" s="41"/>
      <c r="AG222" s="41"/>
      <c r="AH222" s="80"/>
      <c r="AI222" s="54"/>
      <c r="AJ222" s="14">
        <f t="shared" si="66"/>
        <v>0</v>
      </c>
      <c r="AK222" s="14">
        <f t="shared" si="67"/>
        <v>0</v>
      </c>
      <c r="AL222" s="14">
        <f t="shared" si="68"/>
        <v>0</v>
      </c>
      <c r="AM222" s="14">
        <f t="shared" si="69"/>
        <v>0</v>
      </c>
      <c r="AN222" s="14">
        <f t="shared" si="70"/>
        <v>0</v>
      </c>
      <c r="AO222" s="100"/>
      <c r="AP222" s="102">
        <f t="shared" si="71"/>
        <v>0</v>
      </c>
      <c r="AQ222" s="85"/>
    </row>
    <row r="223" spans="2:43" s="56" customFormat="1" x14ac:dyDescent="0.3">
      <c r="B223" s="83"/>
      <c r="C223" s="89" t="s">
        <v>73</v>
      </c>
      <c r="D223" s="41"/>
      <c r="E223" s="41"/>
      <c r="F223" s="41"/>
      <c r="G223" s="41"/>
      <c r="H223" s="61"/>
      <c r="I223" s="63"/>
      <c r="J223" s="72"/>
      <c r="K223" s="41"/>
      <c r="L223" s="41"/>
      <c r="M223" s="41"/>
      <c r="N223" s="41"/>
      <c r="O223" s="61"/>
      <c r="P223" s="63"/>
      <c r="Q223" s="41"/>
      <c r="R223" s="41"/>
      <c r="S223" s="41"/>
      <c r="T223" s="41"/>
      <c r="U223" s="41"/>
      <c r="V223" s="61"/>
      <c r="W223" s="63"/>
      <c r="X223" s="41"/>
      <c r="Y223" s="41"/>
      <c r="Z223" s="41"/>
      <c r="AA223" s="41"/>
      <c r="AB223" s="41"/>
      <c r="AC223" s="61"/>
      <c r="AD223" s="63"/>
      <c r="AE223" s="41"/>
      <c r="AF223" s="41"/>
      <c r="AG223" s="41"/>
      <c r="AH223" s="80"/>
      <c r="AI223" s="54"/>
      <c r="AJ223" s="14">
        <f t="shared" si="66"/>
        <v>0</v>
      </c>
      <c r="AK223" s="14">
        <f t="shared" si="67"/>
        <v>0</v>
      </c>
      <c r="AL223" s="14">
        <f t="shared" si="68"/>
        <v>0</v>
      </c>
      <c r="AM223" s="14">
        <f t="shared" si="69"/>
        <v>0</v>
      </c>
      <c r="AN223" s="14">
        <f t="shared" si="70"/>
        <v>0</v>
      </c>
      <c r="AO223" s="100"/>
      <c r="AP223" s="102">
        <f t="shared" si="71"/>
        <v>0</v>
      </c>
      <c r="AQ223" s="85"/>
    </row>
    <row r="224" spans="2:43" s="56" customFormat="1" x14ac:dyDescent="0.3">
      <c r="B224" s="83"/>
      <c r="C224" s="89" t="s">
        <v>74</v>
      </c>
      <c r="D224" s="41"/>
      <c r="E224" s="41"/>
      <c r="F224" s="41"/>
      <c r="G224" s="41"/>
      <c r="H224" s="61"/>
      <c r="I224" s="63"/>
      <c r="J224" s="72"/>
      <c r="K224" s="41"/>
      <c r="L224" s="41"/>
      <c r="M224" s="41"/>
      <c r="N224" s="41"/>
      <c r="O224" s="61"/>
      <c r="P224" s="63"/>
      <c r="Q224" s="41"/>
      <c r="R224" s="41"/>
      <c r="S224" s="41"/>
      <c r="T224" s="41"/>
      <c r="U224" s="41"/>
      <c r="V224" s="61"/>
      <c r="W224" s="63"/>
      <c r="X224" s="41"/>
      <c r="Y224" s="41"/>
      <c r="Z224" s="41"/>
      <c r="AA224" s="41"/>
      <c r="AB224" s="41"/>
      <c r="AC224" s="61"/>
      <c r="AD224" s="63"/>
      <c r="AE224" s="41"/>
      <c r="AF224" s="41"/>
      <c r="AG224" s="41"/>
      <c r="AH224" s="80"/>
      <c r="AI224" s="54"/>
      <c r="AJ224" s="14">
        <f t="shared" si="66"/>
        <v>0</v>
      </c>
      <c r="AK224" s="14">
        <f t="shared" si="67"/>
        <v>0</v>
      </c>
      <c r="AL224" s="14">
        <f t="shared" si="68"/>
        <v>0</v>
      </c>
      <c r="AM224" s="14">
        <f t="shared" si="69"/>
        <v>0</v>
      </c>
      <c r="AN224" s="14">
        <f t="shared" si="70"/>
        <v>0</v>
      </c>
      <c r="AO224" s="100"/>
      <c r="AP224" s="102">
        <f t="shared" si="71"/>
        <v>0</v>
      </c>
      <c r="AQ224" s="85"/>
    </row>
    <row r="225" spans="2:43" s="56" customFormat="1" x14ac:dyDescent="0.3">
      <c r="B225" s="83"/>
      <c r="C225" s="89" t="s">
        <v>75</v>
      </c>
      <c r="D225" s="41"/>
      <c r="E225" s="41"/>
      <c r="F225" s="41"/>
      <c r="G225" s="41"/>
      <c r="H225" s="61"/>
      <c r="I225" s="63"/>
      <c r="J225" s="72"/>
      <c r="K225" s="41"/>
      <c r="L225" s="41"/>
      <c r="M225" s="41"/>
      <c r="N225" s="41"/>
      <c r="O225" s="61"/>
      <c r="P225" s="63"/>
      <c r="Q225" s="41"/>
      <c r="R225" s="41"/>
      <c r="S225" s="41"/>
      <c r="T225" s="41"/>
      <c r="U225" s="41"/>
      <c r="V225" s="61"/>
      <c r="W225" s="63"/>
      <c r="X225" s="41"/>
      <c r="Y225" s="41"/>
      <c r="Z225" s="41"/>
      <c r="AA225" s="41"/>
      <c r="AB225" s="41"/>
      <c r="AC225" s="61"/>
      <c r="AD225" s="63"/>
      <c r="AE225" s="41"/>
      <c r="AF225" s="41"/>
      <c r="AG225" s="41"/>
      <c r="AH225" s="80"/>
      <c r="AI225" s="54"/>
      <c r="AJ225" s="14">
        <f t="shared" si="66"/>
        <v>0</v>
      </c>
      <c r="AK225" s="14">
        <f t="shared" si="67"/>
        <v>0</v>
      </c>
      <c r="AL225" s="14">
        <f t="shared" si="68"/>
        <v>0</v>
      </c>
      <c r="AM225" s="14">
        <f t="shared" si="69"/>
        <v>0</v>
      </c>
      <c r="AN225" s="14">
        <f t="shared" si="70"/>
        <v>0</v>
      </c>
      <c r="AO225" s="100"/>
      <c r="AP225" s="102">
        <f t="shared" si="71"/>
        <v>0</v>
      </c>
      <c r="AQ225" s="85"/>
    </row>
    <row r="226" spans="2:43" s="56" customFormat="1" x14ac:dyDescent="0.3">
      <c r="B226" s="83"/>
      <c r="C226" s="89" t="s">
        <v>76</v>
      </c>
      <c r="D226" s="41"/>
      <c r="E226" s="41"/>
      <c r="F226" s="41"/>
      <c r="G226" s="41"/>
      <c r="H226" s="61"/>
      <c r="I226" s="63"/>
      <c r="J226" s="72"/>
      <c r="K226" s="41"/>
      <c r="L226" s="41"/>
      <c r="M226" s="41"/>
      <c r="N226" s="41"/>
      <c r="O226" s="61"/>
      <c r="P226" s="63"/>
      <c r="Q226" s="41"/>
      <c r="R226" s="41"/>
      <c r="S226" s="41"/>
      <c r="T226" s="41"/>
      <c r="U226" s="41"/>
      <c r="V226" s="61"/>
      <c r="W226" s="63"/>
      <c r="X226" s="41"/>
      <c r="Y226" s="41"/>
      <c r="Z226" s="41"/>
      <c r="AA226" s="41"/>
      <c r="AB226" s="41"/>
      <c r="AC226" s="61"/>
      <c r="AD226" s="63"/>
      <c r="AE226" s="41"/>
      <c r="AF226" s="41"/>
      <c r="AG226" s="41"/>
      <c r="AH226" s="80"/>
      <c r="AI226" s="54"/>
      <c r="AJ226" s="14">
        <f t="shared" si="66"/>
        <v>0</v>
      </c>
      <c r="AK226" s="14">
        <f t="shared" si="67"/>
        <v>0</v>
      </c>
      <c r="AL226" s="14">
        <f t="shared" si="68"/>
        <v>0</v>
      </c>
      <c r="AM226" s="14">
        <f t="shared" si="69"/>
        <v>0</v>
      </c>
      <c r="AN226" s="14">
        <f t="shared" si="70"/>
        <v>0</v>
      </c>
      <c r="AO226" s="100"/>
      <c r="AP226" s="102">
        <f t="shared" si="71"/>
        <v>0</v>
      </c>
      <c r="AQ226" s="85"/>
    </row>
    <row r="227" spans="2:43" s="56" customFormat="1" x14ac:dyDescent="0.3">
      <c r="B227" s="83"/>
      <c r="C227" s="89" t="s">
        <v>77</v>
      </c>
      <c r="D227" s="41"/>
      <c r="E227" s="41"/>
      <c r="F227" s="41"/>
      <c r="G227" s="41"/>
      <c r="H227" s="61"/>
      <c r="I227" s="63"/>
      <c r="J227" s="72"/>
      <c r="K227" s="41"/>
      <c r="L227" s="41"/>
      <c r="M227" s="41"/>
      <c r="N227" s="41"/>
      <c r="O227" s="61"/>
      <c r="P227" s="63"/>
      <c r="Q227" s="41"/>
      <c r="R227" s="41"/>
      <c r="S227" s="41"/>
      <c r="T227" s="41"/>
      <c r="U227" s="41"/>
      <c r="V227" s="61"/>
      <c r="W227" s="63"/>
      <c r="X227" s="41"/>
      <c r="Y227" s="41"/>
      <c r="Z227" s="41"/>
      <c r="AA227" s="41"/>
      <c r="AB227" s="41"/>
      <c r="AC227" s="61"/>
      <c r="AD227" s="63"/>
      <c r="AE227" s="41"/>
      <c r="AF227" s="41"/>
      <c r="AG227" s="41"/>
      <c r="AH227" s="80"/>
      <c r="AI227" s="54"/>
      <c r="AJ227" s="14">
        <f t="shared" si="66"/>
        <v>0</v>
      </c>
      <c r="AK227" s="14">
        <f t="shared" si="67"/>
        <v>0</v>
      </c>
      <c r="AL227" s="14">
        <f t="shared" si="68"/>
        <v>0</v>
      </c>
      <c r="AM227" s="14">
        <f t="shared" si="69"/>
        <v>0</v>
      </c>
      <c r="AN227" s="14">
        <f t="shared" si="70"/>
        <v>0</v>
      </c>
      <c r="AO227" s="100"/>
      <c r="AP227" s="102">
        <f t="shared" si="71"/>
        <v>0</v>
      </c>
      <c r="AQ227" s="85"/>
    </row>
    <row r="228" spans="2:43" s="56" customFormat="1" ht="15" thickBot="1" x14ac:dyDescent="0.35">
      <c r="B228" s="83"/>
      <c r="C228" s="94" t="s">
        <v>78</v>
      </c>
      <c r="D228" s="96"/>
      <c r="E228" s="96"/>
      <c r="F228" s="96"/>
      <c r="G228" s="96"/>
      <c r="H228" s="97"/>
      <c r="I228" s="98"/>
      <c r="J228" s="95"/>
      <c r="K228" s="96"/>
      <c r="L228" s="96"/>
      <c r="M228" s="96"/>
      <c r="N228" s="96"/>
      <c r="O228" s="97"/>
      <c r="P228" s="98"/>
      <c r="Q228" s="96"/>
      <c r="R228" s="96"/>
      <c r="S228" s="96"/>
      <c r="T228" s="96"/>
      <c r="U228" s="96"/>
      <c r="V228" s="97"/>
      <c r="W228" s="98"/>
      <c r="X228" s="96"/>
      <c r="Y228" s="96"/>
      <c r="Z228" s="96"/>
      <c r="AA228" s="96"/>
      <c r="AB228" s="96"/>
      <c r="AC228" s="97"/>
      <c r="AD228" s="98"/>
      <c r="AE228" s="96"/>
      <c r="AF228" s="96"/>
      <c r="AG228" s="96"/>
      <c r="AH228" s="80"/>
      <c r="AI228" s="54"/>
      <c r="AJ228" s="14">
        <f t="shared" si="66"/>
        <v>0</v>
      </c>
      <c r="AK228" s="14">
        <f t="shared" si="67"/>
        <v>0</v>
      </c>
      <c r="AL228" s="14">
        <f t="shared" si="68"/>
        <v>0</v>
      </c>
      <c r="AM228" s="14">
        <f t="shared" si="69"/>
        <v>0</v>
      </c>
      <c r="AN228" s="14">
        <f t="shared" si="70"/>
        <v>0</v>
      </c>
      <c r="AO228" s="100"/>
      <c r="AP228" s="106">
        <f t="shared" si="71"/>
        <v>0</v>
      </c>
      <c r="AQ228" s="85"/>
    </row>
    <row r="229" spans="2:43" s="56" customFormat="1" x14ac:dyDescent="0.3">
      <c r="B229" s="83"/>
      <c r="C229" s="99" t="s">
        <v>79</v>
      </c>
      <c r="D229" s="109"/>
      <c r="E229" s="109"/>
      <c r="F229" s="109"/>
      <c r="G229" s="109"/>
      <c r="H229" s="110"/>
      <c r="I229" s="111"/>
      <c r="J229" s="108"/>
      <c r="K229" s="109"/>
      <c r="L229" s="109"/>
      <c r="M229" s="109"/>
      <c r="N229" s="109"/>
      <c r="O229" s="110"/>
      <c r="P229" s="111"/>
      <c r="Q229" s="109"/>
      <c r="R229" s="109"/>
      <c r="S229" s="109"/>
      <c r="T229" s="109"/>
      <c r="U229" s="109"/>
      <c r="V229" s="110"/>
      <c r="W229" s="111"/>
      <c r="X229" s="109"/>
      <c r="Y229" s="109"/>
      <c r="Z229" s="109"/>
      <c r="AA229" s="109"/>
      <c r="AB229" s="109"/>
      <c r="AC229" s="110"/>
      <c r="AD229" s="111"/>
      <c r="AE229" s="109"/>
      <c r="AF229" s="109"/>
      <c r="AG229" s="109"/>
      <c r="AH229" s="80"/>
      <c r="AI229" s="54"/>
      <c r="AJ229" s="54"/>
      <c r="AK229" s="54"/>
      <c r="AL229" s="54"/>
      <c r="AM229" s="54"/>
      <c r="AN229" s="54"/>
      <c r="AO229" s="100"/>
      <c r="AP229" s="107">
        <f>COUNTA(D229:AH229)</f>
        <v>0</v>
      </c>
      <c r="AQ229" s="85"/>
    </row>
    <row r="230" spans="2:43" s="56" customFormat="1" x14ac:dyDescent="0.3">
      <c r="B230" s="83"/>
      <c r="C230" s="92" t="s">
        <v>80</v>
      </c>
      <c r="D230" s="113"/>
      <c r="E230" s="113"/>
      <c r="F230" s="113"/>
      <c r="G230" s="113"/>
      <c r="H230" s="114"/>
      <c r="I230" s="115"/>
      <c r="J230" s="112"/>
      <c r="K230" s="113"/>
      <c r="L230" s="113"/>
      <c r="M230" s="113"/>
      <c r="N230" s="113"/>
      <c r="O230" s="114"/>
      <c r="P230" s="115"/>
      <c r="Q230" s="113"/>
      <c r="R230" s="113"/>
      <c r="S230" s="113"/>
      <c r="T230" s="113"/>
      <c r="U230" s="113"/>
      <c r="V230" s="114"/>
      <c r="W230" s="115"/>
      <c r="X230" s="113"/>
      <c r="Y230" s="113"/>
      <c r="Z230" s="113"/>
      <c r="AA230" s="113"/>
      <c r="AB230" s="113"/>
      <c r="AC230" s="114"/>
      <c r="AD230" s="115"/>
      <c r="AE230" s="113"/>
      <c r="AF230" s="113"/>
      <c r="AG230" s="113"/>
      <c r="AH230" s="80"/>
      <c r="AI230" s="54"/>
      <c r="AJ230" s="54"/>
      <c r="AK230" s="54"/>
      <c r="AL230" s="54"/>
      <c r="AM230" s="54"/>
      <c r="AN230" s="54"/>
      <c r="AO230" s="100"/>
      <c r="AP230" s="102">
        <f t="shared" ref="AP230:AP231" si="72">COUNTA(D230:AH230)</f>
        <v>0</v>
      </c>
      <c r="AQ230" s="85"/>
    </row>
    <row r="231" spans="2:43" s="56" customFormat="1" ht="15" thickBot="1" x14ac:dyDescent="0.35">
      <c r="B231" s="83"/>
      <c r="C231" s="93" t="s">
        <v>81</v>
      </c>
      <c r="D231" s="113"/>
      <c r="E231" s="113"/>
      <c r="F231" s="113"/>
      <c r="G231" s="113"/>
      <c r="H231" s="114"/>
      <c r="I231" s="115"/>
      <c r="J231" s="112"/>
      <c r="K231" s="113"/>
      <c r="L231" s="113"/>
      <c r="M231" s="113"/>
      <c r="N231" s="113"/>
      <c r="O231" s="114"/>
      <c r="P231" s="115"/>
      <c r="Q231" s="113"/>
      <c r="R231" s="113"/>
      <c r="S231" s="113"/>
      <c r="T231" s="113"/>
      <c r="U231" s="113"/>
      <c r="V231" s="114"/>
      <c r="W231" s="115"/>
      <c r="X231" s="113"/>
      <c r="Y231" s="113"/>
      <c r="Z231" s="113"/>
      <c r="AA231" s="113"/>
      <c r="AB231" s="113"/>
      <c r="AC231" s="114"/>
      <c r="AD231" s="115"/>
      <c r="AE231" s="113"/>
      <c r="AF231" s="113"/>
      <c r="AG231" s="113"/>
      <c r="AH231" s="80"/>
      <c r="AI231" s="54"/>
      <c r="AJ231" s="54"/>
      <c r="AK231" s="54"/>
      <c r="AL231" s="54"/>
      <c r="AM231" s="54"/>
      <c r="AN231" s="54"/>
      <c r="AO231" s="100"/>
      <c r="AP231" s="105">
        <f t="shared" si="72"/>
        <v>0</v>
      </c>
      <c r="AQ231" s="85"/>
    </row>
    <row r="232" spans="2:43" s="56" customFormat="1" ht="15" thickBot="1" x14ac:dyDescent="0.35">
      <c r="B232" s="83"/>
      <c r="C232" s="86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54"/>
      <c r="AJ232" s="54"/>
      <c r="AK232" s="54"/>
      <c r="AL232" s="54"/>
      <c r="AM232" s="54"/>
      <c r="AN232" s="54"/>
      <c r="AO232" s="54"/>
      <c r="AP232" s="116">
        <f>SUM(AP214:AP231)</f>
        <v>0</v>
      </c>
      <c r="AQ232" s="85"/>
    </row>
    <row r="233" spans="2:43" s="56" customFormat="1" x14ac:dyDescent="0.3">
      <c r="B233" s="83"/>
      <c r="C233" s="86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  <c r="AC233" s="80"/>
      <c r="AD233" s="80"/>
      <c r="AE233" s="80"/>
      <c r="AF233" s="80"/>
      <c r="AG233" s="80"/>
      <c r="AH233" s="80"/>
      <c r="AI233" s="54"/>
      <c r="AJ233" s="54"/>
      <c r="AK233" s="54"/>
      <c r="AL233" s="54"/>
      <c r="AM233" s="54"/>
      <c r="AN233" s="54"/>
      <c r="AO233" s="54"/>
      <c r="AP233" s="54"/>
      <c r="AQ233" s="85"/>
    </row>
    <row r="234" spans="2:43" s="56" customFormat="1" ht="20.100000000000001" customHeight="1" thickBot="1" x14ac:dyDescent="0.35">
      <c r="B234" s="83"/>
      <c r="C234" s="84" t="str">
        <f>"Octobre " &amp; ParamAnnee</f>
        <v>Octobre 2020</v>
      </c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54"/>
      <c r="AJ234" s="54"/>
      <c r="AK234" s="54"/>
      <c r="AL234" s="54"/>
      <c r="AM234" s="54"/>
      <c r="AN234" s="54"/>
      <c r="AO234" s="54"/>
      <c r="AP234" s="54"/>
      <c r="AQ234" s="85"/>
    </row>
    <row r="235" spans="2:43" s="56" customFormat="1" ht="15" thickBot="1" x14ac:dyDescent="0.35">
      <c r="B235" s="83"/>
      <c r="C235" s="86"/>
      <c r="D235" s="57">
        <f>DATE(Annee,10,1)</f>
        <v>44105</v>
      </c>
      <c r="E235" s="57">
        <f>D235+1</f>
        <v>44106</v>
      </c>
      <c r="F235" s="60">
        <f t="shared" ref="F235:AH235" si="73">E235+1</f>
        <v>44107</v>
      </c>
      <c r="G235" s="62">
        <f t="shared" si="73"/>
        <v>44108</v>
      </c>
      <c r="H235" s="57">
        <f t="shared" si="73"/>
        <v>44109</v>
      </c>
      <c r="I235" s="57">
        <f t="shared" si="73"/>
        <v>44110</v>
      </c>
      <c r="J235" s="57">
        <f t="shared" si="73"/>
        <v>44111</v>
      </c>
      <c r="K235" s="57">
        <f t="shared" si="73"/>
        <v>44112</v>
      </c>
      <c r="L235" s="57">
        <f t="shared" si="73"/>
        <v>44113</v>
      </c>
      <c r="M235" s="60">
        <f t="shared" si="73"/>
        <v>44114</v>
      </c>
      <c r="N235" s="62">
        <f t="shared" si="73"/>
        <v>44115</v>
      </c>
      <c r="O235" s="71">
        <f t="shared" si="73"/>
        <v>44116</v>
      </c>
      <c r="P235" s="57">
        <f t="shared" si="73"/>
        <v>44117</v>
      </c>
      <c r="Q235" s="57">
        <f t="shared" si="73"/>
        <v>44118</v>
      </c>
      <c r="R235" s="57">
        <f t="shared" si="73"/>
        <v>44119</v>
      </c>
      <c r="S235" s="57">
        <f t="shared" si="73"/>
        <v>44120</v>
      </c>
      <c r="T235" s="60">
        <f t="shared" si="73"/>
        <v>44121</v>
      </c>
      <c r="U235" s="62">
        <f t="shared" si="73"/>
        <v>44122</v>
      </c>
      <c r="V235" s="57">
        <f t="shared" si="73"/>
        <v>44123</v>
      </c>
      <c r="W235" s="57">
        <f t="shared" si="73"/>
        <v>44124</v>
      </c>
      <c r="X235" s="57">
        <f t="shared" si="73"/>
        <v>44125</v>
      </c>
      <c r="Y235" s="57">
        <f t="shared" si="73"/>
        <v>44126</v>
      </c>
      <c r="Z235" s="57">
        <f t="shared" si="73"/>
        <v>44127</v>
      </c>
      <c r="AA235" s="60">
        <f t="shared" si="73"/>
        <v>44128</v>
      </c>
      <c r="AB235" s="62">
        <f t="shared" si="73"/>
        <v>44129</v>
      </c>
      <c r="AC235" s="57">
        <f t="shared" si="73"/>
        <v>44130</v>
      </c>
      <c r="AD235" s="57">
        <f t="shared" si="73"/>
        <v>44131</v>
      </c>
      <c r="AE235" s="57">
        <f t="shared" si="73"/>
        <v>44132</v>
      </c>
      <c r="AF235" s="57">
        <f t="shared" si="73"/>
        <v>44133</v>
      </c>
      <c r="AG235" s="57">
        <f t="shared" si="73"/>
        <v>44134</v>
      </c>
      <c r="AH235" s="60">
        <f t="shared" si="73"/>
        <v>44135</v>
      </c>
      <c r="AI235" s="87"/>
      <c r="AJ235" s="58" t="str">
        <f>$R$17</f>
        <v>Y</v>
      </c>
      <c r="AK235" s="59" t="str">
        <f>$R$19</f>
        <v>P</v>
      </c>
      <c r="AL235" s="59" t="str">
        <f>$R$21</f>
        <v>SL</v>
      </c>
      <c r="AM235" s="59" t="str">
        <f>$R$23</f>
        <v>SC</v>
      </c>
      <c r="AN235" s="59" t="str">
        <f>$R$25</f>
        <v>V</v>
      </c>
      <c r="AO235" s="100"/>
      <c r="AP235" s="104" t="s">
        <v>52</v>
      </c>
      <c r="AQ235" s="85"/>
    </row>
    <row r="236" spans="2:43" s="56" customFormat="1" x14ac:dyDescent="0.3">
      <c r="B236" s="83"/>
      <c r="C236" s="89" t="s">
        <v>64</v>
      </c>
      <c r="D236" s="41"/>
      <c r="E236" s="41"/>
      <c r="F236" s="61"/>
      <c r="G236" s="63"/>
      <c r="H236" s="41"/>
      <c r="I236" s="41"/>
      <c r="J236" s="41"/>
      <c r="K236" s="41"/>
      <c r="L236" s="41"/>
      <c r="M236" s="61"/>
      <c r="N236" s="63"/>
      <c r="O236" s="72"/>
      <c r="P236" s="41"/>
      <c r="Q236" s="41"/>
      <c r="R236" s="41"/>
      <c r="S236" s="41"/>
      <c r="T236" s="61"/>
      <c r="U236" s="63"/>
      <c r="V236" s="41"/>
      <c r="W236" s="41"/>
      <c r="X236" s="41"/>
      <c r="Y236" s="41"/>
      <c r="Z236" s="41"/>
      <c r="AA236" s="61"/>
      <c r="AB236" s="63"/>
      <c r="AC236" s="41"/>
      <c r="AD236" s="41"/>
      <c r="AE236" s="41"/>
      <c r="AF236" s="41"/>
      <c r="AG236" s="41"/>
      <c r="AH236" s="61"/>
      <c r="AI236" s="54"/>
      <c r="AJ236" s="14">
        <f>COUNTIF(D236:AH236,"*Y*")</f>
        <v>0</v>
      </c>
      <c r="AK236" s="14">
        <f>COUNTIF(D236:AH236,"*P*")</f>
        <v>0</v>
      </c>
      <c r="AL236" s="14">
        <f>COUNTIF(D236:AH236,"*SL*")</f>
        <v>0</v>
      </c>
      <c r="AM236" s="14">
        <f>COUNTIF(D236:AH236,"*SC*")</f>
        <v>0</v>
      </c>
      <c r="AN236" s="14">
        <f>COUNTIF(D236:AH236,"*V*")</f>
        <v>0</v>
      </c>
      <c r="AO236" s="100"/>
      <c r="AP236" s="103">
        <f>SUM(AJ236:AN236)</f>
        <v>0</v>
      </c>
      <c r="AQ236" s="85"/>
    </row>
    <row r="237" spans="2:43" s="56" customFormat="1" x14ac:dyDescent="0.3">
      <c r="B237" s="83"/>
      <c r="C237" s="89" t="s">
        <v>65</v>
      </c>
      <c r="D237" s="41"/>
      <c r="E237" s="41"/>
      <c r="F237" s="61"/>
      <c r="G237" s="63"/>
      <c r="H237" s="41"/>
      <c r="I237" s="41"/>
      <c r="J237" s="41"/>
      <c r="K237" s="41"/>
      <c r="L237" s="41"/>
      <c r="M237" s="61"/>
      <c r="N237" s="63"/>
      <c r="O237" s="72"/>
      <c r="P237" s="41"/>
      <c r="Q237" s="41"/>
      <c r="R237" s="41"/>
      <c r="S237" s="41"/>
      <c r="T237" s="61"/>
      <c r="U237" s="63"/>
      <c r="V237" s="41"/>
      <c r="W237" s="41"/>
      <c r="X237" s="41"/>
      <c r="Y237" s="41"/>
      <c r="Z237" s="41"/>
      <c r="AA237" s="61"/>
      <c r="AB237" s="63"/>
      <c r="AC237" s="41"/>
      <c r="AD237" s="41"/>
      <c r="AE237" s="41"/>
      <c r="AF237" s="41"/>
      <c r="AG237" s="41"/>
      <c r="AH237" s="61"/>
      <c r="AI237" s="54"/>
      <c r="AJ237" s="14">
        <f t="shared" ref="AJ237:AJ250" si="74">COUNTIF(D237:AH237,"*Y*")</f>
        <v>0</v>
      </c>
      <c r="AK237" s="14">
        <f t="shared" ref="AK237:AK250" si="75">COUNTIF(D237:AH237,"*P*")</f>
        <v>0</v>
      </c>
      <c r="AL237" s="14">
        <f t="shared" ref="AL237:AL250" si="76">COUNTIF(D237:AH237,"*SL*")</f>
        <v>0</v>
      </c>
      <c r="AM237" s="14">
        <f t="shared" ref="AM237:AM250" si="77">COUNTIF(D237:AH237,"*SC*")</f>
        <v>0</v>
      </c>
      <c r="AN237" s="14">
        <f t="shared" ref="AN237:AN250" si="78">COUNTIF(D237:AH237,"*V*")</f>
        <v>0</v>
      </c>
      <c r="AO237" s="100"/>
      <c r="AP237" s="102">
        <f t="shared" ref="AP237:AP250" si="79">SUM(AJ237:AN237)</f>
        <v>0</v>
      </c>
      <c r="AQ237" s="85"/>
    </row>
    <row r="238" spans="2:43" s="56" customFormat="1" x14ac:dyDescent="0.3">
      <c r="B238" s="83"/>
      <c r="C238" s="89" t="s">
        <v>66</v>
      </c>
      <c r="D238" s="41"/>
      <c r="E238" s="41"/>
      <c r="F238" s="61"/>
      <c r="G238" s="63"/>
      <c r="H238" s="41"/>
      <c r="I238" s="41"/>
      <c r="J238" s="41"/>
      <c r="K238" s="41"/>
      <c r="L238" s="41"/>
      <c r="M238" s="61"/>
      <c r="N238" s="63"/>
      <c r="O238" s="72"/>
      <c r="P238" s="41"/>
      <c r="Q238" s="41"/>
      <c r="R238" s="41"/>
      <c r="S238" s="41"/>
      <c r="T238" s="61"/>
      <c r="U238" s="63"/>
      <c r="V238" s="41"/>
      <c r="W238" s="41"/>
      <c r="X238" s="41"/>
      <c r="Y238" s="41"/>
      <c r="Z238" s="41"/>
      <c r="AA238" s="61"/>
      <c r="AB238" s="63"/>
      <c r="AC238" s="41"/>
      <c r="AD238" s="41"/>
      <c r="AE238" s="41"/>
      <c r="AF238" s="41"/>
      <c r="AG238" s="41"/>
      <c r="AH238" s="61"/>
      <c r="AI238" s="54"/>
      <c r="AJ238" s="14">
        <f t="shared" si="74"/>
        <v>0</v>
      </c>
      <c r="AK238" s="14">
        <f t="shared" si="75"/>
        <v>0</v>
      </c>
      <c r="AL238" s="14">
        <f t="shared" si="76"/>
        <v>0</v>
      </c>
      <c r="AM238" s="14">
        <f t="shared" si="77"/>
        <v>0</v>
      </c>
      <c r="AN238" s="14">
        <f t="shared" si="78"/>
        <v>0</v>
      </c>
      <c r="AO238" s="100"/>
      <c r="AP238" s="102">
        <f t="shared" si="79"/>
        <v>0</v>
      </c>
      <c r="AQ238" s="85"/>
    </row>
    <row r="239" spans="2:43" s="56" customFormat="1" x14ac:dyDescent="0.3">
      <c r="B239" s="83"/>
      <c r="C239" s="89" t="s">
        <v>67</v>
      </c>
      <c r="D239" s="41"/>
      <c r="E239" s="41"/>
      <c r="F239" s="61"/>
      <c r="G239" s="63"/>
      <c r="H239" s="41"/>
      <c r="I239" s="41"/>
      <c r="J239" s="41"/>
      <c r="K239" s="41"/>
      <c r="L239" s="41"/>
      <c r="M239" s="61"/>
      <c r="N239" s="63"/>
      <c r="O239" s="72"/>
      <c r="P239" s="41"/>
      <c r="Q239" s="41"/>
      <c r="R239" s="41"/>
      <c r="S239" s="41"/>
      <c r="T239" s="61"/>
      <c r="U239" s="63"/>
      <c r="V239" s="41"/>
      <c r="W239" s="41"/>
      <c r="X239" s="41"/>
      <c r="Y239" s="41"/>
      <c r="Z239" s="41"/>
      <c r="AA239" s="61"/>
      <c r="AB239" s="63"/>
      <c r="AC239" s="41"/>
      <c r="AD239" s="41"/>
      <c r="AE239" s="41"/>
      <c r="AF239" s="41"/>
      <c r="AG239" s="41"/>
      <c r="AH239" s="61"/>
      <c r="AI239" s="54"/>
      <c r="AJ239" s="14">
        <f t="shared" si="74"/>
        <v>0</v>
      </c>
      <c r="AK239" s="14">
        <f t="shared" si="75"/>
        <v>0</v>
      </c>
      <c r="AL239" s="14">
        <f t="shared" si="76"/>
        <v>0</v>
      </c>
      <c r="AM239" s="14">
        <f t="shared" si="77"/>
        <v>0</v>
      </c>
      <c r="AN239" s="14">
        <f t="shared" si="78"/>
        <v>0</v>
      </c>
      <c r="AO239" s="100"/>
      <c r="AP239" s="102">
        <f t="shared" si="79"/>
        <v>0</v>
      </c>
      <c r="AQ239" s="85"/>
    </row>
    <row r="240" spans="2:43" s="56" customFormat="1" x14ac:dyDescent="0.3">
      <c r="B240" s="83"/>
      <c r="C240" s="89" t="s">
        <v>68</v>
      </c>
      <c r="D240" s="41"/>
      <c r="E240" s="41"/>
      <c r="F240" s="61"/>
      <c r="G240" s="63"/>
      <c r="H240" s="41"/>
      <c r="I240" s="41"/>
      <c r="J240" s="41"/>
      <c r="K240" s="41"/>
      <c r="L240" s="41"/>
      <c r="M240" s="61"/>
      <c r="N240" s="63"/>
      <c r="O240" s="72"/>
      <c r="P240" s="41"/>
      <c r="Q240" s="41"/>
      <c r="R240" s="41"/>
      <c r="S240" s="41"/>
      <c r="T240" s="61"/>
      <c r="U240" s="63"/>
      <c r="V240" s="41"/>
      <c r="W240" s="41"/>
      <c r="X240" s="41"/>
      <c r="Y240" s="41"/>
      <c r="Z240" s="41"/>
      <c r="AA240" s="61"/>
      <c r="AB240" s="63"/>
      <c r="AC240" s="41"/>
      <c r="AD240" s="41"/>
      <c r="AE240" s="41"/>
      <c r="AF240" s="41"/>
      <c r="AG240" s="41"/>
      <c r="AH240" s="61"/>
      <c r="AI240" s="54"/>
      <c r="AJ240" s="14">
        <f t="shared" si="74"/>
        <v>0</v>
      </c>
      <c r="AK240" s="14">
        <f t="shared" si="75"/>
        <v>0</v>
      </c>
      <c r="AL240" s="14">
        <f t="shared" si="76"/>
        <v>0</v>
      </c>
      <c r="AM240" s="14">
        <f t="shared" si="77"/>
        <v>0</v>
      </c>
      <c r="AN240" s="14">
        <f t="shared" si="78"/>
        <v>0</v>
      </c>
      <c r="AO240" s="100"/>
      <c r="AP240" s="102">
        <f t="shared" si="79"/>
        <v>0</v>
      </c>
      <c r="AQ240" s="85"/>
    </row>
    <row r="241" spans="2:43" s="56" customFormat="1" x14ac:dyDescent="0.3">
      <c r="B241" s="83"/>
      <c r="C241" s="89" t="s">
        <v>69</v>
      </c>
      <c r="D241" s="41"/>
      <c r="E241" s="41"/>
      <c r="F241" s="61"/>
      <c r="G241" s="63"/>
      <c r="H241" s="41"/>
      <c r="I241" s="41"/>
      <c r="J241" s="41"/>
      <c r="K241" s="41"/>
      <c r="L241" s="41"/>
      <c r="M241" s="61"/>
      <c r="N241" s="63"/>
      <c r="O241" s="72"/>
      <c r="P241" s="41"/>
      <c r="Q241" s="41"/>
      <c r="R241" s="41"/>
      <c r="S241" s="41"/>
      <c r="T241" s="61"/>
      <c r="U241" s="63"/>
      <c r="V241" s="41"/>
      <c r="W241" s="41"/>
      <c r="X241" s="41"/>
      <c r="Y241" s="41"/>
      <c r="Z241" s="41"/>
      <c r="AA241" s="61"/>
      <c r="AB241" s="63"/>
      <c r="AC241" s="41"/>
      <c r="AD241" s="41"/>
      <c r="AE241" s="41"/>
      <c r="AF241" s="41"/>
      <c r="AG241" s="41"/>
      <c r="AH241" s="61"/>
      <c r="AI241" s="54"/>
      <c r="AJ241" s="14">
        <f t="shared" si="74"/>
        <v>0</v>
      </c>
      <c r="AK241" s="14">
        <f t="shared" si="75"/>
        <v>0</v>
      </c>
      <c r="AL241" s="14">
        <f t="shared" si="76"/>
        <v>0</v>
      </c>
      <c r="AM241" s="14">
        <f t="shared" si="77"/>
        <v>0</v>
      </c>
      <c r="AN241" s="14">
        <f t="shared" si="78"/>
        <v>0</v>
      </c>
      <c r="AO241" s="100"/>
      <c r="AP241" s="102">
        <f t="shared" si="79"/>
        <v>0</v>
      </c>
      <c r="AQ241" s="85"/>
    </row>
    <row r="242" spans="2:43" s="56" customFormat="1" x14ac:dyDescent="0.3">
      <c r="B242" s="83"/>
      <c r="C242" s="89" t="s">
        <v>70</v>
      </c>
      <c r="D242" s="41"/>
      <c r="E242" s="41"/>
      <c r="F242" s="61"/>
      <c r="G242" s="63"/>
      <c r="H242" s="41"/>
      <c r="I242" s="41"/>
      <c r="J242" s="41"/>
      <c r="K242" s="41"/>
      <c r="L242" s="41"/>
      <c r="M242" s="61"/>
      <c r="N242" s="63"/>
      <c r="O242" s="72"/>
      <c r="P242" s="41"/>
      <c r="Q242" s="41"/>
      <c r="R242" s="41"/>
      <c r="S242" s="41"/>
      <c r="T242" s="61"/>
      <c r="U242" s="63"/>
      <c r="V242" s="41"/>
      <c r="W242" s="41"/>
      <c r="X242" s="41"/>
      <c r="Y242" s="41"/>
      <c r="Z242" s="41"/>
      <c r="AA242" s="61"/>
      <c r="AB242" s="63"/>
      <c r="AC242" s="41"/>
      <c r="AD242" s="41"/>
      <c r="AE242" s="41"/>
      <c r="AF242" s="41"/>
      <c r="AG242" s="41"/>
      <c r="AH242" s="61"/>
      <c r="AI242" s="54"/>
      <c r="AJ242" s="14">
        <f t="shared" si="74"/>
        <v>0</v>
      </c>
      <c r="AK242" s="14">
        <f t="shared" si="75"/>
        <v>0</v>
      </c>
      <c r="AL242" s="14">
        <f t="shared" si="76"/>
        <v>0</v>
      </c>
      <c r="AM242" s="14">
        <f t="shared" si="77"/>
        <v>0</v>
      </c>
      <c r="AN242" s="14">
        <f t="shared" si="78"/>
        <v>0</v>
      </c>
      <c r="AO242" s="100"/>
      <c r="AP242" s="102">
        <f t="shared" si="79"/>
        <v>0</v>
      </c>
      <c r="AQ242" s="85"/>
    </row>
    <row r="243" spans="2:43" s="56" customFormat="1" x14ac:dyDescent="0.3">
      <c r="B243" s="83"/>
      <c r="C243" s="89" t="s">
        <v>71</v>
      </c>
      <c r="D243" s="41"/>
      <c r="E243" s="41"/>
      <c r="F243" s="61"/>
      <c r="G243" s="63"/>
      <c r="H243" s="41"/>
      <c r="I243" s="41"/>
      <c r="J243" s="41"/>
      <c r="K243" s="41"/>
      <c r="L243" s="41"/>
      <c r="M243" s="61"/>
      <c r="N243" s="63"/>
      <c r="O243" s="72"/>
      <c r="P243" s="41"/>
      <c r="Q243" s="41"/>
      <c r="R243" s="41"/>
      <c r="S243" s="41"/>
      <c r="T243" s="61"/>
      <c r="U243" s="63"/>
      <c r="V243" s="41"/>
      <c r="W243" s="41"/>
      <c r="X243" s="41"/>
      <c r="Y243" s="41"/>
      <c r="Z243" s="41"/>
      <c r="AA243" s="61"/>
      <c r="AB243" s="63"/>
      <c r="AC243" s="41"/>
      <c r="AD243" s="41"/>
      <c r="AE243" s="41"/>
      <c r="AF243" s="41"/>
      <c r="AG243" s="41"/>
      <c r="AH243" s="61"/>
      <c r="AI243" s="54"/>
      <c r="AJ243" s="14">
        <f t="shared" si="74"/>
        <v>0</v>
      </c>
      <c r="AK243" s="14">
        <f t="shared" si="75"/>
        <v>0</v>
      </c>
      <c r="AL243" s="14">
        <f t="shared" si="76"/>
        <v>0</v>
      </c>
      <c r="AM243" s="14">
        <f t="shared" si="77"/>
        <v>0</v>
      </c>
      <c r="AN243" s="14">
        <f t="shared" si="78"/>
        <v>0</v>
      </c>
      <c r="AO243" s="100"/>
      <c r="AP243" s="102">
        <f t="shared" si="79"/>
        <v>0</v>
      </c>
      <c r="AQ243" s="85"/>
    </row>
    <row r="244" spans="2:43" s="56" customFormat="1" x14ac:dyDescent="0.3">
      <c r="B244" s="83"/>
      <c r="C244" s="89" t="s">
        <v>72</v>
      </c>
      <c r="D244" s="41"/>
      <c r="E244" s="41"/>
      <c r="F244" s="61"/>
      <c r="G244" s="63"/>
      <c r="H244" s="41"/>
      <c r="I244" s="41"/>
      <c r="J244" s="41"/>
      <c r="K244" s="41"/>
      <c r="L244" s="41"/>
      <c r="M244" s="61"/>
      <c r="N244" s="63"/>
      <c r="O244" s="72"/>
      <c r="P244" s="41"/>
      <c r="Q244" s="41"/>
      <c r="R244" s="41"/>
      <c r="S244" s="41"/>
      <c r="T244" s="61"/>
      <c r="U244" s="63"/>
      <c r="V244" s="41"/>
      <c r="W244" s="41"/>
      <c r="X244" s="41"/>
      <c r="Y244" s="41"/>
      <c r="Z244" s="41"/>
      <c r="AA244" s="61"/>
      <c r="AB244" s="63"/>
      <c r="AC244" s="41"/>
      <c r="AD244" s="41"/>
      <c r="AE244" s="41"/>
      <c r="AF244" s="41"/>
      <c r="AG244" s="41"/>
      <c r="AH244" s="61"/>
      <c r="AI244" s="54"/>
      <c r="AJ244" s="14">
        <f t="shared" si="74"/>
        <v>0</v>
      </c>
      <c r="AK244" s="14">
        <f t="shared" si="75"/>
        <v>0</v>
      </c>
      <c r="AL244" s="14">
        <f t="shared" si="76"/>
        <v>0</v>
      </c>
      <c r="AM244" s="14">
        <f t="shared" si="77"/>
        <v>0</v>
      </c>
      <c r="AN244" s="14">
        <f t="shared" si="78"/>
        <v>0</v>
      </c>
      <c r="AO244" s="100"/>
      <c r="AP244" s="102">
        <f t="shared" si="79"/>
        <v>0</v>
      </c>
      <c r="AQ244" s="85"/>
    </row>
    <row r="245" spans="2:43" s="56" customFormat="1" x14ac:dyDescent="0.3">
      <c r="B245" s="83"/>
      <c r="C245" s="89" t="s">
        <v>73</v>
      </c>
      <c r="D245" s="41"/>
      <c r="E245" s="41"/>
      <c r="F245" s="61"/>
      <c r="G245" s="63"/>
      <c r="H245" s="41"/>
      <c r="I245" s="41"/>
      <c r="J245" s="41"/>
      <c r="K245" s="41"/>
      <c r="L245" s="41"/>
      <c r="M245" s="61"/>
      <c r="N245" s="63"/>
      <c r="O245" s="72"/>
      <c r="P245" s="41"/>
      <c r="Q245" s="41"/>
      <c r="R245" s="41"/>
      <c r="S245" s="41"/>
      <c r="T245" s="61"/>
      <c r="U245" s="63"/>
      <c r="V245" s="41"/>
      <c r="W245" s="41"/>
      <c r="X245" s="41"/>
      <c r="Y245" s="41"/>
      <c r="Z245" s="41"/>
      <c r="AA245" s="61"/>
      <c r="AB245" s="63"/>
      <c r="AC245" s="41"/>
      <c r="AD245" s="41"/>
      <c r="AE245" s="41"/>
      <c r="AF245" s="41"/>
      <c r="AG245" s="41"/>
      <c r="AH245" s="61"/>
      <c r="AI245" s="54"/>
      <c r="AJ245" s="14">
        <f t="shared" si="74"/>
        <v>0</v>
      </c>
      <c r="AK245" s="14">
        <f t="shared" si="75"/>
        <v>0</v>
      </c>
      <c r="AL245" s="14">
        <f t="shared" si="76"/>
        <v>0</v>
      </c>
      <c r="AM245" s="14">
        <f t="shared" si="77"/>
        <v>0</v>
      </c>
      <c r="AN245" s="14">
        <f t="shared" si="78"/>
        <v>0</v>
      </c>
      <c r="AO245" s="100"/>
      <c r="AP245" s="102">
        <f t="shared" si="79"/>
        <v>0</v>
      </c>
      <c r="AQ245" s="85"/>
    </row>
    <row r="246" spans="2:43" s="56" customFormat="1" x14ac:dyDescent="0.3">
      <c r="B246" s="83"/>
      <c r="C246" s="89" t="s">
        <v>74</v>
      </c>
      <c r="D246" s="41"/>
      <c r="E246" s="41"/>
      <c r="F246" s="61"/>
      <c r="G246" s="63"/>
      <c r="H246" s="41"/>
      <c r="I246" s="41"/>
      <c r="J246" s="41"/>
      <c r="K246" s="41"/>
      <c r="L246" s="41"/>
      <c r="M246" s="61"/>
      <c r="N246" s="63"/>
      <c r="O246" s="72"/>
      <c r="P246" s="41"/>
      <c r="Q246" s="41"/>
      <c r="R246" s="41"/>
      <c r="S246" s="41"/>
      <c r="T246" s="61"/>
      <c r="U246" s="63"/>
      <c r="V246" s="41"/>
      <c r="W246" s="41"/>
      <c r="X246" s="41"/>
      <c r="Y246" s="41"/>
      <c r="Z246" s="41"/>
      <c r="AA246" s="61"/>
      <c r="AB246" s="63"/>
      <c r="AC246" s="41"/>
      <c r="AD246" s="41"/>
      <c r="AE246" s="41"/>
      <c r="AF246" s="41"/>
      <c r="AG246" s="41"/>
      <c r="AH246" s="61"/>
      <c r="AI246" s="54"/>
      <c r="AJ246" s="14">
        <f t="shared" si="74"/>
        <v>0</v>
      </c>
      <c r="AK246" s="14">
        <f t="shared" si="75"/>
        <v>0</v>
      </c>
      <c r="AL246" s="14">
        <f t="shared" si="76"/>
        <v>0</v>
      </c>
      <c r="AM246" s="14">
        <f t="shared" si="77"/>
        <v>0</v>
      </c>
      <c r="AN246" s="14">
        <f t="shared" si="78"/>
        <v>0</v>
      </c>
      <c r="AO246" s="100"/>
      <c r="AP246" s="102">
        <f t="shared" si="79"/>
        <v>0</v>
      </c>
      <c r="AQ246" s="85"/>
    </row>
    <row r="247" spans="2:43" s="56" customFormat="1" x14ac:dyDescent="0.3">
      <c r="B247" s="83"/>
      <c r="C247" s="89" t="s">
        <v>75</v>
      </c>
      <c r="D247" s="41"/>
      <c r="E247" s="41"/>
      <c r="F247" s="61"/>
      <c r="G247" s="63"/>
      <c r="H247" s="41"/>
      <c r="I247" s="41"/>
      <c r="J247" s="41"/>
      <c r="K247" s="41"/>
      <c r="L247" s="41"/>
      <c r="M247" s="61"/>
      <c r="N247" s="63"/>
      <c r="O247" s="72"/>
      <c r="P247" s="41"/>
      <c r="Q247" s="41"/>
      <c r="R247" s="41"/>
      <c r="S247" s="41"/>
      <c r="T247" s="61"/>
      <c r="U247" s="63"/>
      <c r="V247" s="41"/>
      <c r="W247" s="41"/>
      <c r="X247" s="41"/>
      <c r="Y247" s="41"/>
      <c r="Z247" s="41"/>
      <c r="AA247" s="61"/>
      <c r="AB247" s="63"/>
      <c r="AC247" s="41"/>
      <c r="AD247" s="41"/>
      <c r="AE247" s="41"/>
      <c r="AF247" s="41"/>
      <c r="AG247" s="41"/>
      <c r="AH247" s="61"/>
      <c r="AI247" s="54"/>
      <c r="AJ247" s="14">
        <f t="shared" si="74"/>
        <v>0</v>
      </c>
      <c r="AK247" s="14">
        <f t="shared" si="75"/>
        <v>0</v>
      </c>
      <c r="AL247" s="14">
        <f t="shared" si="76"/>
        <v>0</v>
      </c>
      <c r="AM247" s="14">
        <f t="shared" si="77"/>
        <v>0</v>
      </c>
      <c r="AN247" s="14">
        <f t="shared" si="78"/>
        <v>0</v>
      </c>
      <c r="AO247" s="100"/>
      <c r="AP247" s="102">
        <f t="shared" si="79"/>
        <v>0</v>
      </c>
      <c r="AQ247" s="85"/>
    </row>
    <row r="248" spans="2:43" s="56" customFormat="1" x14ac:dyDescent="0.3">
      <c r="B248" s="83"/>
      <c r="C248" s="89" t="s">
        <v>76</v>
      </c>
      <c r="D248" s="41"/>
      <c r="E248" s="41"/>
      <c r="F248" s="61"/>
      <c r="G248" s="63"/>
      <c r="H248" s="41"/>
      <c r="I248" s="41"/>
      <c r="J248" s="41"/>
      <c r="K248" s="41"/>
      <c r="L248" s="41"/>
      <c r="M248" s="61"/>
      <c r="N248" s="63"/>
      <c r="O248" s="72"/>
      <c r="P248" s="41"/>
      <c r="Q248" s="41"/>
      <c r="R248" s="41"/>
      <c r="S248" s="41"/>
      <c r="T248" s="61"/>
      <c r="U248" s="63"/>
      <c r="V248" s="41"/>
      <c r="W248" s="41"/>
      <c r="X248" s="41"/>
      <c r="Y248" s="41"/>
      <c r="Z248" s="41"/>
      <c r="AA248" s="61"/>
      <c r="AB248" s="63"/>
      <c r="AC248" s="41"/>
      <c r="AD248" s="41"/>
      <c r="AE248" s="41"/>
      <c r="AF248" s="41"/>
      <c r="AG248" s="41"/>
      <c r="AH248" s="61"/>
      <c r="AI248" s="54"/>
      <c r="AJ248" s="14">
        <f t="shared" si="74"/>
        <v>0</v>
      </c>
      <c r="AK248" s="14">
        <f t="shared" si="75"/>
        <v>0</v>
      </c>
      <c r="AL248" s="14">
        <f t="shared" si="76"/>
        <v>0</v>
      </c>
      <c r="AM248" s="14">
        <f t="shared" si="77"/>
        <v>0</v>
      </c>
      <c r="AN248" s="14">
        <f t="shared" si="78"/>
        <v>0</v>
      </c>
      <c r="AO248" s="100"/>
      <c r="AP248" s="102">
        <f t="shared" si="79"/>
        <v>0</v>
      </c>
      <c r="AQ248" s="85"/>
    </row>
    <row r="249" spans="2:43" s="56" customFormat="1" x14ac:dyDescent="0.3">
      <c r="B249" s="83"/>
      <c r="C249" s="89" t="s">
        <v>77</v>
      </c>
      <c r="D249" s="41"/>
      <c r="E249" s="41"/>
      <c r="F249" s="61"/>
      <c r="G249" s="63"/>
      <c r="H249" s="41"/>
      <c r="I249" s="41"/>
      <c r="J249" s="41"/>
      <c r="K249" s="41"/>
      <c r="L249" s="41"/>
      <c r="M249" s="61"/>
      <c r="N249" s="63"/>
      <c r="O249" s="72"/>
      <c r="P249" s="41"/>
      <c r="Q249" s="41"/>
      <c r="R249" s="41"/>
      <c r="S249" s="41"/>
      <c r="T249" s="61"/>
      <c r="U249" s="63"/>
      <c r="V249" s="41"/>
      <c r="W249" s="41"/>
      <c r="X249" s="41"/>
      <c r="Y249" s="41"/>
      <c r="Z249" s="41"/>
      <c r="AA249" s="61"/>
      <c r="AB249" s="63"/>
      <c r="AC249" s="41"/>
      <c r="AD249" s="41"/>
      <c r="AE249" s="41"/>
      <c r="AF249" s="41"/>
      <c r="AG249" s="41"/>
      <c r="AH249" s="61"/>
      <c r="AI249" s="54"/>
      <c r="AJ249" s="14">
        <f t="shared" si="74"/>
        <v>0</v>
      </c>
      <c r="AK249" s="14">
        <f t="shared" si="75"/>
        <v>0</v>
      </c>
      <c r="AL249" s="14">
        <f t="shared" si="76"/>
        <v>0</v>
      </c>
      <c r="AM249" s="14">
        <f t="shared" si="77"/>
        <v>0</v>
      </c>
      <c r="AN249" s="14">
        <f t="shared" si="78"/>
        <v>0</v>
      </c>
      <c r="AO249" s="100"/>
      <c r="AP249" s="102">
        <f t="shared" si="79"/>
        <v>0</v>
      </c>
      <c r="AQ249" s="85"/>
    </row>
    <row r="250" spans="2:43" s="56" customFormat="1" ht="15" thickBot="1" x14ac:dyDescent="0.35">
      <c r="B250" s="83"/>
      <c r="C250" s="94" t="s">
        <v>78</v>
      </c>
      <c r="D250" s="96"/>
      <c r="E250" s="96"/>
      <c r="F250" s="97"/>
      <c r="G250" s="98"/>
      <c r="H250" s="96"/>
      <c r="I250" s="96"/>
      <c r="J250" s="96"/>
      <c r="K250" s="96"/>
      <c r="L250" s="96"/>
      <c r="M250" s="97"/>
      <c r="N250" s="98"/>
      <c r="O250" s="95"/>
      <c r="P250" s="96"/>
      <c r="Q250" s="96"/>
      <c r="R250" s="96"/>
      <c r="S250" s="96"/>
      <c r="T250" s="97"/>
      <c r="U250" s="98"/>
      <c r="V250" s="96"/>
      <c r="W250" s="96"/>
      <c r="X250" s="96"/>
      <c r="Y250" s="96"/>
      <c r="Z250" s="96"/>
      <c r="AA250" s="97"/>
      <c r="AB250" s="98"/>
      <c r="AC250" s="96"/>
      <c r="AD250" s="96"/>
      <c r="AE250" s="96"/>
      <c r="AF250" s="96"/>
      <c r="AG250" s="96"/>
      <c r="AH250" s="97"/>
      <c r="AI250" s="54"/>
      <c r="AJ250" s="14">
        <f t="shared" si="74"/>
        <v>0</v>
      </c>
      <c r="AK250" s="14">
        <f t="shared" si="75"/>
        <v>0</v>
      </c>
      <c r="AL250" s="14">
        <f t="shared" si="76"/>
        <v>0</v>
      </c>
      <c r="AM250" s="14">
        <f t="shared" si="77"/>
        <v>0</v>
      </c>
      <c r="AN250" s="14">
        <f t="shared" si="78"/>
        <v>0</v>
      </c>
      <c r="AO250" s="100"/>
      <c r="AP250" s="106">
        <f t="shared" si="79"/>
        <v>0</v>
      </c>
      <c r="AQ250" s="85"/>
    </row>
    <row r="251" spans="2:43" s="56" customFormat="1" x14ac:dyDescent="0.3">
      <c r="B251" s="83"/>
      <c r="C251" s="99" t="s">
        <v>79</v>
      </c>
      <c r="D251" s="109"/>
      <c r="E251" s="109"/>
      <c r="F251" s="110"/>
      <c r="G251" s="111"/>
      <c r="H251" s="109"/>
      <c r="I251" s="109"/>
      <c r="J251" s="109"/>
      <c r="K251" s="109"/>
      <c r="L251" s="109"/>
      <c r="M251" s="110"/>
      <c r="N251" s="111"/>
      <c r="O251" s="108"/>
      <c r="P251" s="109"/>
      <c r="Q251" s="109"/>
      <c r="R251" s="109"/>
      <c r="S251" s="109"/>
      <c r="T251" s="110"/>
      <c r="U251" s="111"/>
      <c r="V251" s="109"/>
      <c r="W251" s="109"/>
      <c r="X251" s="109"/>
      <c r="Y251" s="109"/>
      <c r="Z251" s="109"/>
      <c r="AA251" s="110"/>
      <c r="AB251" s="111"/>
      <c r="AC251" s="109"/>
      <c r="AD251" s="109"/>
      <c r="AE251" s="109"/>
      <c r="AF251" s="109"/>
      <c r="AG251" s="109"/>
      <c r="AH251" s="110"/>
      <c r="AI251" s="54"/>
      <c r="AJ251" s="54"/>
      <c r="AK251" s="54"/>
      <c r="AL251" s="54"/>
      <c r="AM251" s="54"/>
      <c r="AN251" s="54"/>
      <c r="AO251" s="100"/>
      <c r="AP251" s="107">
        <f>COUNTA(D251:AH251)</f>
        <v>0</v>
      </c>
      <c r="AQ251" s="85"/>
    </row>
    <row r="252" spans="2:43" s="56" customFormat="1" x14ac:dyDescent="0.3">
      <c r="B252" s="83"/>
      <c r="C252" s="92" t="s">
        <v>80</v>
      </c>
      <c r="D252" s="113"/>
      <c r="E252" s="113"/>
      <c r="F252" s="114"/>
      <c r="G252" s="115"/>
      <c r="H252" s="113"/>
      <c r="I252" s="113"/>
      <c r="J252" s="113"/>
      <c r="K252" s="113"/>
      <c r="L252" s="113"/>
      <c r="M252" s="114"/>
      <c r="N252" s="115"/>
      <c r="O252" s="112"/>
      <c r="P252" s="113"/>
      <c r="Q252" s="113"/>
      <c r="R252" s="113"/>
      <c r="S252" s="113"/>
      <c r="T252" s="114"/>
      <c r="U252" s="115"/>
      <c r="V252" s="113"/>
      <c r="W252" s="113"/>
      <c r="X252" s="113"/>
      <c r="Y252" s="113"/>
      <c r="Z252" s="113"/>
      <c r="AA252" s="114"/>
      <c r="AB252" s="115"/>
      <c r="AC252" s="113"/>
      <c r="AD252" s="113"/>
      <c r="AE252" s="113"/>
      <c r="AF252" s="113"/>
      <c r="AG252" s="113"/>
      <c r="AH252" s="114"/>
      <c r="AI252" s="54"/>
      <c r="AJ252" s="54"/>
      <c r="AK252" s="54"/>
      <c r="AL252" s="54"/>
      <c r="AM252" s="54"/>
      <c r="AN252" s="54"/>
      <c r="AO252" s="100"/>
      <c r="AP252" s="102">
        <f t="shared" ref="AP252:AP253" si="80">COUNTA(D252:AH252)</f>
        <v>0</v>
      </c>
      <c r="AQ252" s="85"/>
    </row>
    <row r="253" spans="2:43" s="56" customFormat="1" ht="15" thickBot="1" x14ac:dyDescent="0.35">
      <c r="B253" s="83"/>
      <c r="C253" s="93" t="s">
        <v>81</v>
      </c>
      <c r="D253" s="113"/>
      <c r="E253" s="113"/>
      <c r="F253" s="114"/>
      <c r="G253" s="115"/>
      <c r="H253" s="113"/>
      <c r="I253" s="113"/>
      <c r="J253" s="113"/>
      <c r="K253" s="113"/>
      <c r="L253" s="113"/>
      <c r="M253" s="114"/>
      <c r="N253" s="115"/>
      <c r="O253" s="112"/>
      <c r="P253" s="113"/>
      <c r="Q253" s="113"/>
      <c r="R253" s="113"/>
      <c r="S253" s="113"/>
      <c r="T253" s="114"/>
      <c r="U253" s="115"/>
      <c r="V253" s="113"/>
      <c r="W253" s="113"/>
      <c r="X253" s="113"/>
      <c r="Y253" s="113"/>
      <c r="Z253" s="113"/>
      <c r="AA253" s="114"/>
      <c r="AB253" s="115"/>
      <c r="AC253" s="113"/>
      <c r="AD253" s="113"/>
      <c r="AE253" s="113"/>
      <c r="AF253" s="113"/>
      <c r="AG253" s="113"/>
      <c r="AH253" s="114"/>
      <c r="AI253" s="54"/>
      <c r="AJ253" s="54"/>
      <c r="AK253" s="54"/>
      <c r="AL253" s="54"/>
      <c r="AM253" s="54"/>
      <c r="AN253" s="54"/>
      <c r="AO253" s="100"/>
      <c r="AP253" s="105">
        <f t="shared" si="80"/>
        <v>0</v>
      </c>
      <c r="AQ253" s="85"/>
    </row>
    <row r="254" spans="2:43" s="56" customFormat="1" ht="15" thickBot="1" x14ac:dyDescent="0.35">
      <c r="B254" s="83"/>
      <c r="C254" s="86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54"/>
      <c r="AJ254" s="54"/>
      <c r="AK254" s="54"/>
      <c r="AL254" s="54"/>
      <c r="AM254" s="54"/>
      <c r="AN254" s="54"/>
      <c r="AO254" s="54"/>
      <c r="AP254" s="116">
        <f>SUM(AP236:AP253)</f>
        <v>0</v>
      </c>
      <c r="AQ254" s="85"/>
    </row>
    <row r="255" spans="2:43" s="56" customFormat="1" x14ac:dyDescent="0.3">
      <c r="B255" s="83"/>
      <c r="C255" s="86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0"/>
      <c r="AC255" s="80"/>
      <c r="AD255" s="80"/>
      <c r="AE255" s="80"/>
      <c r="AF255" s="80"/>
      <c r="AG255" s="80"/>
      <c r="AH255" s="80"/>
      <c r="AI255" s="54"/>
      <c r="AJ255" s="54"/>
      <c r="AK255" s="54"/>
      <c r="AL255" s="54"/>
      <c r="AM255" s="54"/>
      <c r="AN255" s="54"/>
      <c r="AO255" s="54"/>
      <c r="AP255" s="54"/>
      <c r="AQ255" s="85"/>
    </row>
    <row r="256" spans="2:43" s="56" customFormat="1" ht="20.100000000000001" customHeight="1" thickBot="1" x14ac:dyDescent="0.35">
      <c r="B256" s="83"/>
      <c r="C256" s="84" t="str">
        <f>"Novembre " &amp; ParamAnnee</f>
        <v>Novembre 2020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80"/>
      <c r="AB256" s="80"/>
      <c r="AC256" s="80"/>
      <c r="AD256" s="80"/>
      <c r="AE256" s="80"/>
      <c r="AF256" s="80"/>
      <c r="AG256" s="80"/>
      <c r="AH256" s="80"/>
      <c r="AI256" s="54"/>
      <c r="AJ256" s="54"/>
      <c r="AK256" s="54"/>
      <c r="AL256" s="54"/>
      <c r="AM256" s="54"/>
      <c r="AN256" s="54"/>
      <c r="AO256" s="54"/>
      <c r="AP256" s="54"/>
      <c r="AQ256" s="85"/>
    </row>
    <row r="257" spans="2:43" s="56" customFormat="1" ht="15" thickBot="1" x14ac:dyDescent="0.35">
      <c r="B257" s="83"/>
      <c r="C257" s="86"/>
      <c r="D257" s="71">
        <f>DATE(Annee,11,1)</f>
        <v>44136</v>
      </c>
      <c r="E257" s="57">
        <f>D257+1</f>
        <v>44137</v>
      </c>
      <c r="F257" s="57">
        <f t="shared" ref="F257:AG257" si="81">E257+1</f>
        <v>44138</v>
      </c>
      <c r="G257" s="57">
        <f t="shared" si="81"/>
        <v>44139</v>
      </c>
      <c r="H257" s="57">
        <f t="shared" si="81"/>
        <v>44140</v>
      </c>
      <c r="I257" s="57">
        <f t="shared" si="81"/>
        <v>44141</v>
      </c>
      <c r="J257" s="60">
        <f t="shared" si="81"/>
        <v>44142</v>
      </c>
      <c r="K257" s="62">
        <f t="shared" si="81"/>
        <v>44143</v>
      </c>
      <c r="L257" s="57">
        <f t="shared" si="81"/>
        <v>44144</v>
      </c>
      <c r="M257" s="57">
        <f t="shared" si="81"/>
        <v>44145</v>
      </c>
      <c r="N257" s="57">
        <f t="shared" si="81"/>
        <v>44146</v>
      </c>
      <c r="O257" s="57">
        <f t="shared" si="81"/>
        <v>44147</v>
      </c>
      <c r="P257" s="57">
        <f t="shared" si="81"/>
        <v>44148</v>
      </c>
      <c r="Q257" s="60">
        <f t="shared" si="81"/>
        <v>44149</v>
      </c>
      <c r="R257" s="62">
        <f t="shared" si="81"/>
        <v>44150</v>
      </c>
      <c r="S257" s="57">
        <f t="shared" si="81"/>
        <v>44151</v>
      </c>
      <c r="T257" s="57">
        <f t="shared" si="81"/>
        <v>44152</v>
      </c>
      <c r="U257" s="57">
        <f t="shared" si="81"/>
        <v>44153</v>
      </c>
      <c r="V257" s="57">
        <f t="shared" si="81"/>
        <v>44154</v>
      </c>
      <c r="W257" s="57">
        <f t="shared" si="81"/>
        <v>44155</v>
      </c>
      <c r="X257" s="60">
        <f t="shared" si="81"/>
        <v>44156</v>
      </c>
      <c r="Y257" s="62">
        <f t="shared" si="81"/>
        <v>44157</v>
      </c>
      <c r="Z257" s="57">
        <f t="shared" si="81"/>
        <v>44158</v>
      </c>
      <c r="AA257" s="57">
        <f t="shared" si="81"/>
        <v>44159</v>
      </c>
      <c r="AB257" s="57">
        <f t="shared" si="81"/>
        <v>44160</v>
      </c>
      <c r="AC257" s="57">
        <f t="shared" si="81"/>
        <v>44161</v>
      </c>
      <c r="AD257" s="57">
        <f t="shared" si="81"/>
        <v>44162</v>
      </c>
      <c r="AE257" s="60">
        <f t="shared" si="81"/>
        <v>44163</v>
      </c>
      <c r="AF257" s="62">
        <f t="shared" si="81"/>
        <v>44164</v>
      </c>
      <c r="AG257" s="57">
        <f t="shared" si="81"/>
        <v>44165</v>
      </c>
      <c r="AH257" s="64"/>
      <c r="AI257" s="87"/>
      <c r="AJ257" s="58" t="str">
        <f>$R$17</f>
        <v>Y</v>
      </c>
      <c r="AK257" s="59" t="str">
        <f>$R$19</f>
        <v>P</v>
      </c>
      <c r="AL257" s="59" t="str">
        <f>$R$21</f>
        <v>SL</v>
      </c>
      <c r="AM257" s="59" t="str">
        <f>$R$23</f>
        <v>SC</v>
      </c>
      <c r="AN257" s="59" t="str">
        <f>$R$25</f>
        <v>V</v>
      </c>
      <c r="AO257" s="100"/>
      <c r="AP257" s="104" t="s">
        <v>52</v>
      </c>
      <c r="AQ257" s="85"/>
    </row>
    <row r="258" spans="2:43" s="56" customFormat="1" x14ac:dyDescent="0.3">
      <c r="B258" s="83"/>
      <c r="C258" s="89" t="s">
        <v>64</v>
      </c>
      <c r="D258" s="72"/>
      <c r="E258" s="41"/>
      <c r="F258" s="41"/>
      <c r="G258" s="41"/>
      <c r="H258" s="41"/>
      <c r="I258" s="41"/>
      <c r="J258" s="61"/>
      <c r="K258" s="63"/>
      <c r="L258" s="41"/>
      <c r="M258" s="41"/>
      <c r="N258" s="41"/>
      <c r="O258" s="41"/>
      <c r="P258" s="41"/>
      <c r="Q258" s="61"/>
      <c r="R258" s="63"/>
      <c r="S258" s="41"/>
      <c r="T258" s="41"/>
      <c r="U258" s="41"/>
      <c r="V258" s="41"/>
      <c r="W258" s="41"/>
      <c r="X258" s="61"/>
      <c r="Y258" s="63"/>
      <c r="Z258" s="41"/>
      <c r="AA258" s="41"/>
      <c r="AB258" s="41"/>
      <c r="AC258" s="41"/>
      <c r="AD258" s="41"/>
      <c r="AE258" s="61"/>
      <c r="AF258" s="63"/>
      <c r="AG258" s="41"/>
      <c r="AH258" s="80"/>
      <c r="AI258" s="54"/>
      <c r="AJ258" s="14">
        <f>COUNTIF(D258:AH258,"*Y*")</f>
        <v>0</v>
      </c>
      <c r="AK258" s="14">
        <f>COUNTIF(D258:AH258,"*P*")</f>
        <v>0</v>
      </c>
      <c r="AL258" s="14">
        <f>COUNTIF(D258:AH258,"*SL*")</f>
        <v>0</v>
      </c>
      <c r="AM258" s="14">
        <f>COUNTIF(D258:AH258,"*SC*")</f>
        <v>0</v>
      </c>
      <c r="AN258" s="14">
        <f>COUNTIF(D258:AH258,"*V*")</f>
        <v>0</v>
      </c>
      <c r="AO258" s="100"/>
      <c r="AP258" s="103">
        <f>SUM(AJ258:AN258)</f>
        <v>0</v>
      </c>
      <c r="AQ258" s="85"/>
    </row>
    <row r="259" spans="2:43" s="56" customFormat="1" x14ac:dyDescent="0.3">
      <c r="B259" s="83"/>
      <c r="C259" s="89" t="s">
        <v>65</v>
      </c>
      <c r="D259" s="72"/>
      <c r="E259" s="41"/>
      <c r="F259" s="41"/>
      <c r="G259" s="41"/>
      <c r="H259" s="41"/>
      <c r="I259" s="41"/>
      <c r="J259" s="61"/>
      <c r="K259" s="63"/>
      <c r="L259" s="41"/>
      <c r="M259" s="41"/>
      <c r="N259" s="41"/>
      <c r="O259" s="41"/>
      <c r="P259" s="41"/>
      <c r="Q259" s="61"/>
      <c r="R259" s="63"/>
      <c r="S259" s="41"/>
      <c r="T259" s="41"/>
      <c r="U259" s="41"/>
      <c r="V259" s="41"/>
      <c r="W259" s="41"/>
      <c r="X259" s="61"/>
      <c r="Y259" s="63"/>
      <c r="Z259" s="41"/>
      <c r="AA259" s="41"/>
      <c r="AB259" s="41"/>
      <c r="AC259" s="41"/>
      <c r="AD259" s="41"/>
      <c r="AE259" s="61"/>
      <c r="AF259" s="63"/>
      <c r="AG259" s="41"/>
      <c r="AH259" s="80"/>
      <c r="AI259" s="54"/>
      <c r="AJ259" s="14">
        <f t="shared" ref="AJ259:AJ272" si="82">COUNTIF(D259:AH259,"*Y*")</f>
        <v>0</v>
      </c>
      <c r="AK259" s="14">
        <f t="shared" ref="AK259:AK272" si="83">COUNTIF(D259:AH259,"*P*")</f>
        <v>0</v>
      </c>
      <c r="AL259" s="14">
        <f t="shared" ref="AL259:AL272" si="84">COUNTIF(D259:AH259,"*SL*")</f>
        <v>0</v>
      </c>
      <c r="AM259" s="14">
        <f t="shared" ref="AM259:AM272" si="85">COUNTIF(D259:AH259,"*SC*")</f>
        <v>0</v>
      </c>
      <c r="AN259" s="14">
        <f t="shared" ref="AN259:AN272" si="86">COUNTIF(D259:AH259,"*V*")</f>
        <v>0</v>
      </c>
      <c r="AO259" s="100"/>
      <c r="AP259" s="102">
        <f t="shared" ref="AP259:AP272" si="87">SUM(AJ259:AN259)</f>
        <v>0</v>
      </c>
      <c r="AQ259" s="85"/>
    </row>
    <row r="260" spans="2:43" s="56" customFormat="1" x14ac:dyDescent="0.3">
      <c r="B260" s="83"/>
      <c r="C260" s="89" t="s">
        <v>66</v>
      </c>
      <c r="D260" s="72"/>
      <c r="E260" s="41"/>
      <c r="F260" s="41"/>
      <c r="G260" s="41"/>
      <c r="H260" s="41"/>
      <c r="I260" s="41"/>
      <c r="J260" s="61"/>
      <c r="K260" s="63"/>
      <c r="L260" s="41"/>
      <c r="M260" s="41"/>
      <c r="N260" s="41"/>
      <c r="O260" s="41"/>
      <c r="P260" s="41"/>
      <c r="Q260" s="61"/>
      <c r="R260" s="63"/>
      <c r="S260" s="41"/>
      <c r="T260" s="41"/>
      <c r="U260" s="41"/>
      <c r="V260" s="41"/>
      <c r="W260" s="41"/>
      <c r="X260" s="61"/>
      <c r="Y260" s="63"/>
      <c r="Z260" s="41"/>
      <c r="AA260" s="41"/>
      <c r="AB260" s="41"/>
      <c r="AC260" s="41"/>
      <c r="AD260" s="41"/>
      <c r="AE260" s="61"/>
      <c r="AF260" s="63"/>
      <c r="AG260" s="41"/>
      <c r="AH260" s="80"/>
      <c r="AI260" s="54"/>
      <c r="AJ260" s="14">
        <f t="shared" si="82"/>
        <v>0</v>
      </c>
      <c r="AK260" s="14">
        <f t="shared" si="83"/>
        <v>0</v>
      </c>
      <c r="AL260" s="14">
        <f t="shared" si="84"/>
        <v>0</v>
      </c>
      <c r="AM260" s="14">
        <f t="shared" si="85"/>
        <v>0</v>
      </c>
      <c r="AN260" s="14">
        <f t="shared" si="86"/>
        <v>0</v>
      </c>
      <c r="AO260" s="100"/>
      <c r="AP260" s="102">
        <f t="shared" si="87"/>
        <v>0</v>
      </c>
      <c r="AQ260" s="85"/>
    </row>
    <row r="261" spans="2:43" s="56" customFormat="1" x14ac:dyDescent="0.3">
      <c r="B261" s="83"/>
      <c r="C261" s="89" t="s">
        <v>67</v>
      </c>
      <c r="D261" s="72"/>
      <c r="E261" s="41"/>
      <c r="F261" s="41"/>
      <c r="G261" s="41"/>
      <c r="H261" s="41"/>
      <c r="I261" s="41"/>
      <c r="J261" s="61"/>
      <c r="K261" s="63"/>
      <c r="L261" s="41"/>
      <c r="M261" s="41"/>
      <c r="N261" s="41"/>
      <c r="O261" s="41"/>
      <c r="P261" s="41"/>
      <c r="Q261" s="61"/>
      <c r="R261" s="63"/>
      <c r="S261" s="41"/>
      <c r="T261" s="41"/>
      <c r="U261" s="41"/>
      <c r="V261" s="41"/>
      <c r="W261" s="41"/>
      <c r="X261" s="61"/>
      <c r="Y261" s="63"/>
      <c r="Z261" s="41"/>
      <c r="AA261" s="41"/>
      <c r="AB261" s="41"/>
      <c r="AC261" s="41"/>
      <c r="AD261" s="41"/>
      <c r="AE261" s="61"/>
      <c r="AF261" s="63"/>
      <c r="AG261" s="41"/>
      <c r="AH261" s="80"/>
      <c r="AI261" s="54"/>
      <c r="AJ261" s="14">
        <f t="shared" si="82"/>
        <v>0</v>
      </c>
      <c r="AK261" s="14">
        <f t="shared" si="83"/>
        <v>0</v>
      </c>
      <c r="AL261" s="14">
        <f t="shared" si="84"/>
        <v>0</v>
      </c>
      <c r="AM261" s="14">
        <f t="shared" si="85"/>
        <v>0</v>
      </c>
      <c r="AN261" s="14">
        <f t="shared" si="86"/>
        <v>0</v>
      </c>
      <c r="AO261" s="100"/>
      <c r="AP261" s="102">
        <f t="shared" si="87"/>
        <v>0</v>
      </c>
      <c r="AQ261" s="85"/>
    </row>
    <row r="262" spans="2:43" s="56" customFormat="1" x14ac:dyDescent="0.3">
      <c r="B262" s="83"/>
      <c r="C262" s="89" t="s">
        <v>68</v>
      </c>
      <c r="D262" s="72"/>
      <c r="E262" s="41"/>
      <c r="F262" s="41"/>
      <c r="G262" s="41"/>
      <c r="H262" s="41"/>
      <c r="I262" s="41"/>
      <c r="J262" s="61"/>
      <c r="K262" s="63"/>
      <c r="L262" s="41"/>
      <c r="M262" s="41"/>
      <c r="N262" s="41"/>
      <c r="O262" s="41"/>
      <c r="P262" s="41"/>
      <c r="Q262" s="61"/>
      <c r="R262" s="63"/>
      <c r="S262" s="41"/>
      <c r="T262" s="41"/>
      <c r="U262" s="41"/>
      <c r="V262" s="41"/>
      <c r="W262" s="41"/>
      <c r="X262" s="61"/>
      <c r="Y262" s="63"/>
      <c r="Z262" s="41"/>
      <c r="AA262" s="41"/>
      <c r="AB262" s="41"/>
      <c r="AC262" s="41"/>
      <c r="AD262" s="41"/>
      <c r="AE262" s="61"/>
      <c r="AF262" s="63"/>
      <c r="AG262" s="41"/>
      <c r="AH262" s="80"/>
      <c r="AI262" s="54"/>
      <c r="AJ262" s="14">
        <f t="shared" si="82"/>
        <v>0</v>
      </c>
      <c r="AK262" s="14">
        <f t="shared" si="83"/>
        <v>0</v>
      </c>
      <c r="AL262" s="14">
        <f t="shared" si="84"/>
        <v>0</v>
      </c>
      <c r="AM262" s="14">
        <f t="shared" si="85"/>
        <v>0</v>
      </c>
      <c r="AN262" s="14">
        <f t="shared" si="86"/>
        <v>0</v>
      </c>
      <c r="AO262" s="100"/>
      <c r="AP262" s="102">
        <f t="shared" si="87"/>
        <v>0</v>
      </c>
      <c r="AQ262" s="85"/>
    </row>
    <row r="263" spans="2:43" s="56" customFormat="1" x14ac:dyDescent="0.3">
      <c r="B263" s="83"/>
      <c r="C263" s="89" t="s">
        <v>69</v>
      </c>
      <c r="D263" s="72"/>
      <c r="E263" s="41"/>
      <c r="F263" s="41"/>
      <c r="G263" s="41"/>
      <c r="H263" s="41"/>
      <c r="I263" s="41"/>
      <c r="J263" s="61"/>
      <c r="K263" s="63"/>
      <c r="L263" s="41"/>
      <c r="M263" s="41"/>
      <c r="N263" s="41"/>
      <c r="O263" s="41"/>
      <c r="P263" s="41"/>
      <c r="Q263" s="61"/>
      <c r="R263" s="63"/>
      <c r="S263" s="41"/>
      <c r="T263" s="41"/>
      <c r="U263" s="41"/>
      <c r="V263" s="41"/>
      <c r="W263" s="41"/>
      <c r="X263" s="61"/>
      <c r="Y263" s="63"/>
      <c r="Z263" s="41"/>
      <c r="AA263" s="41"/>
      <c r="AB263" s="41"/>
      <c r="AC263" s="41"/>
      <c r="AD263" s="41"/>
      <c r="AE263" s="61"/>
      <c r="AF263" s="63"/>
      <c r="AG263" s="41"/>
      <c r="AH263" s="80"/>
      <c r="AI263" s="54"/>
      <c r="AJ263" s="14">
        <f t="shared" si="82"/>
        <v>0</v>
      </c>
      <c r="AK263" s="14">
        <f t="shared" si="83"/>
        <v>0</v>
      </c>
      <c r="AL263" s="14">
        <f t="shared" si="84"/>
        <v>0</v>
      </c>
      <c r="AM263" s="14">
        <f t="shared" si="85"/>
        <v>0</v>
      </c>
      <c r="AN263" s="14">
        <f t="shared" si="86"/>
        <v>0</v>
      </c>
      <c r="AO263" s="100"/>
      <c r="AP263" s="102">
        <f t="shared" si="87"/>
        <v>0</v>
      </c>
      <c r="AQ263" s="85"/>
    </row>
    <row r="264" spans="2:43" s="56" customFormat="1" x14ac:dyDescent="0.3">
      <c r="B264" s="83"/>
      <c r="C264" s="89" t="s">
        <v>70</v>
      </c>
      <c r="D264" s="72"/>
      <c r="E264" s="41"/>
      <c r="F264" s="41"/>
      <c r="G264" s="41"/>
      <c r="H264" s="41"/>
      <c r="I264" s="41"/>
      <c r="J264" s="61"/>
      <c r="K264" s="63"/>
      <c r="L264" s="41"/>
      <c r="M264" s="41"/>
      <c r="N264" s="41"/>
      <c r="O264" s="41"/>
      <c r="P264" s="41"/>
      <c r="Q264" s="61"/>
      <c r="R264" s="63"/>
      <c r="S264" s="41"/>
      <c r="T264" s="41"/>
      <c r="U264" s="41"/>
      <c r="V264" s="41"/>
      <c r="W264" s="41"/>
      <c r="X264" s="61"/>
      <c r="Y264" s="63"/>
      <c r="Z264" s="41"/>
      <c r="AA264" s="41"/>
      <c r="AB264" s="41"/>
      <c r="AC264" s="41"/>
      <c r="AD264" s="41"/>
      <c r="AE264" s="61"/>
      <c r="AF264" s="63"/>
      <c r="AG264" s="41"/>
      <c r="AH264" s="80"/>
      <c r="AI264" s="54"/>
      <c r="AJ264" s="14">
        <f t="shared" si="82"/>
        <v>0</v>
      </c>
      <c r="AK264" s="14">
        <f t="shared" si="83"/>
        <v>0</v>
      </c>
      <c r="AL264" s="14">
        <f t="shared" si="84"/>
        <v>0</v>
      </c>
      <c r="AM264" s="14">
        <f t="shared" si="85"/>
        <v>0</v>
      </c>
      <c r="AN264" s="14">
        <f t="shared" si="86"/>
        <v>0</v>
      </c>
      <c r="AO264" s="100"/>
      <c r="AP264" s="102">
        <f t="shared" si="87"/>
        <v>0</v>
      </c>
      <c r="AQ264" s="85"/>
    </row>
    <row r="265" spans="2:43" s="56" customFormat="1" x14ac:dyDescent="0.3">
      <c r="B265" s="83"/>
      <c r="C265" s="89" t="s">
        <v>71</v>
      </c>
      <c r="D265" s="72"/>
      <c r="E265" s="41"/>
      <c r="F265" s="41"/>
      <c r="G265" s="41"/>
      <c r="H265" s="41"/>
      <c r="I265" s="41"/>
      <c r="J265" s="61"/>
      <c r="K265" s="63"/>
      <c r="L265" s="41"/>
      <c r="M265" s="41"/>
      <c r="N265" s="41"/>
      <c r="O265" s="41"/>
      <c r="P265" s="41"/>
      <c r="Q265" s="61"/>
      <c r="R265" s="63"/>
      <c r="S265" s="41"/>
      <c r="T265" s="41"/>
      <c r="U265" s="41"/>
      <c r="V265" s="41"/>
      <c r="W265" s="41"/>
      <c r="X265" s="61"/>
      <c r="Y265" s="63"/>
      <c r="Z265" s="41"/>
      <c r="AA265" s="41"/>
      <c r="AB265" s="41"/>
      <c r="AC265" s="41"/>
      <c r="AD265" s="41"/>
      <c r="AE265" s="61"/>
      <c r="AF265" s="63"/>
      <c r="AG265" s="41"/>
      <c r="AH265" s="80"/>
      <c r="AI265" s="54"/>
      <c r="AJ265" s="14">
        <f t="shared" si="82"/>
        <v>0</v>
      </c>
      <c r="AK265" s="14">
        <f t="shared" si="83"/>
        <v>0</v>
      </c>
      <c r="AL265" s="14">
        <f t="shared" si="84"/>
        <v>0</v>
      </c>
      <c r="AM265" s="14">
        <f t="shared" si="85"/>
        <v>0</v>
      </c>
      <c r="AN265" s="14">
        <f t="shared" si="86"/>
        <v>0</v>
      </c>
      <c r="AO265" s="100"/>
      <c r="AP265" s="102">
        <f t="shared" si="87"/>
        <v>0</v>
      </c>
      <c r="AQ265" s="85"/>
    </row>
    <row r="266" spans="2:43" s="56" customFormat="1" x14ac:dyDescent="0.3">
      <c r="B266" s="83"/>
      <c r="C266" s="89" t="s">
        <v>72</v>
      </c>
      <c r="D266" s="72"/>
      <c r="E266" s="41"/>
      <c r="F266" s="41"/>
      <c r="G266" s="41"/>
      <c r="H266" s="41"/>
      <c r="I266" s="41"/>
      <c r="J266" s="61"/>
      <c r="K266" s="63"/>
      <c r="L266" s="41"/>
      <c r="M266" s="41"/>
      <c r="N266" s="41"/>
      <c r="O266" s="41"/>
      <c r="P266" s="41"/>
      <c r="Q266" s="61"/>
      <c r="R266" s="63"/>
      <c r="S266" s="41"/>
      <c r="T266" s="41"/>
      <c r="U266" s="41"/>
      <c r="V266" s="41"/>
      <c r="W266" s="41"/>
      <c r="X266" s="61"/>
      <c r="Y266" s="63"/>
      <c r="Z266" s="41"/>
      <c r="AA266" s="41"/>
      <c r="AB266" s="41"/>
      <c r="AC266" s="41"/>
      <c r="AD266" s="41"/>
      <c r="AE266" s="61"/>
      <c r="AF266" s="63"/>
      <c r="AG266" s="41"/>
      <c r="AH266" s="80"/>
      <c r="AI266" s="54"/>
      <c r="AJ266" s="14">
        <f t="shared" si="82"/>
        <v>0</v>
      </c>
      <c r="AK266" s="14">
        <f t="shared" si="83"/>
        <v>0</v>
      </c>
      <c r="AL266" s="14">
        <f t="shared" si="84"/>
        <v>0</v>
      </c>
      <c r="AM266" s="14">
        <f t="shared" si="85"/>
        <v>0</v>
      </c>
      <c r="AN266" s="14">
        <f t="shared" si="86"/>
        <v>0</v>
      </c>
      <c r="AO266" s="100"/>
      <c r="AP266" s="102">
        <f t="shared" si="87"/>
        <v>0</v>
      </c>
      <c r="AQ266" s="85"/>
    </row>
    <row r="267" spans="2:43" s="56" customFormat="1" x14ac:dyDescent="0.3">
      <c r="B267" s="83"/>
      <c r="C267" s="89" t="s">
        <v>73</v>
      </c>
      <c r="D267" s="72"/>
      <c r="E267" s="41"/>
      <c r="F267" s="41"/>
      <c r="G267" s="41"/>
      <c r="H267" s="41"/>
      <c r="I267" s="41"/>
      <c r="J267" s="61"/>
      <c r="K267" s="63"/>
      <c r="L267" s="41"/>
      <c r="M267" s="41"/>
      <c r="N267" s="41"/>
      <c r="O267" s="41"/>
      <c r="P267" s="41"/>
      <c r="Q267" s="61"/>
      <c r="R267" s="63"/>
      <c r="S267" s="41"/>
      <c r="T267" s="41"/>
      <c r="U267" s="41"/>
      <c r="V267" s="41"/>
      <c r="W267" s="41"/>
      <c r="X267" s="61"/>
      <c r="Y267" s="63"/>
      <c r="Z267" s="41"/>
      <c r="AA267" s="41"/>
      <c r="AB267" s="41"/>
      <c r="AC267" s="41"/>
      <c r="AD267" s="41"/>
      <c r="AE267" s="61"/>
      <c r="AF267" s="63"/>
      <c r="AG267" s="41"/>
      <c r="AH267" s="80"/>
      <c r="AI267" s="54"/>
      <c r="AJ267" s="14">
        <f t="shared" si="82"/>
        <v>0</v>
      </c>
      <c r="AK267" s="14">
        <f t="shared" si="83"/>
        <v>0</v>
      </c>
      <c r="AL267" s="14">
        <f t="shared" si="84"/>
        <v>0</v>
      </c>
      <c r="AM267" s="14">
        <f t="shared" si="85"/>
        <v>0</v>
      </c>
      <c r="AN267" s="14">
        <f t="shared" si="86"/>
        <v>0</v>
      </c>
      <c r="AO267" s="100"/>
      <c r="AP267" s="102">
        <f t="shared" si="87"/>
        <v>0</v>
      </c>
      <c r="AQ267" s="85"/>
    </row>
    <row r="268" spans="2:43" s="56" customFormat="1" x14ac:dyDescent="0.3">
      <c r="B268" s="83"/>
      <c r="C268" s="89" t="s">
        <v>74</v>
      </c>
      <c r="D268" s="72"/>
      <c r="E268" s="41"/>
      <c r="F268" s="41"/>
      <c r="G268" s="41"/>
      <c r="H268" s="41"/>
      <c r="I268" s="41"/>
      <c r="J268" s="61"/>
      <c r="K268" s="63"/>
      <c r="L268" s="41"/>
      <c r="M268" s="41"/>
      <c r="N268" s="41"/>
      <c r="O268" s="41"/>
      <c r="P268" s="41"/>
      <c r="Q268" s="61"/>
      <c r="R268" s="63"/>
      <c r="S268" s="41"/>
      <c r="T268" s="41"/>
      <c r="U268" s="41"/>
      <c r="V268" s="41"/>
      <c r="W268" s="41"/>
      <c r="X268" s="61"/>
      <c r="Y268" s="63"/>
      <c r="Z268" s="41"/>
      <c r="AA268" s="41"/>
      <c r="AB268" s="41"/>
      <c r="AC268" s="41"/>
      <c r="AD268" s="41"/>
      <c r="AE268" s="61"/>
      <c r="AF268" s="63"/>
      <c r="AG268" s="41"/>
      <c r="AH268" s="80"/>
      <c r="AI268" s="54"/>
      <c r="AJ268" s="14">
        <f t="shared" si="82"/>
        <v>0</v>
      </c>
      <c r="AK268" s="14">
        <f t="shared" si="83"/>
        <v>0</v>
      </c>
      <c r="AL268" s="14">
        <f t="shared" si="84"/>
        <v>0</v>
      </c>
      <c r="AM268" s="14">
        <f t="shared" si="85"/>
        <v>0</v>
      </c>
      <c r="AN268" s="14">
        <f t="shared" si="86"/>
        <v>0</v>
      </c>
      <c r="AO268" s="100"/>
      <c r="AP268" s="102">
        <f t="shared" si="87"/>
        <v>0</v>
      </c>
      <c r="AQ268" s="85"/>
    </row>
    <row r="269" spans="2:43" s="56" customFormat="1" x14ac:dyDescent="0.3">
      <c r="B269" s="83"/>
      <c r="C269" s="89" t="s">
        <v>75</v>
      </c>
      <c r="D269" s="72"/>
      <c r="E269" s="41"/>
      <c r="F269" s="41"/>
      <c r="G269" s="41"/>
      <c r="H269" s="41"/>
      <c r="I269" s="41"/>
      <c r="J269" s="61"/>
      <c r="K269" s="63"/>
      <c r="L269" s="41"/>
      <c r="M269" s="41"/>
      <c r="N269" s="41"/>
      <c r="O269" s="41"/>
      <c r="P269" s="41"/>
      <c r="Q269" s="61"/>
      <c r="R269" s="63"/>
      <c r="S269" s="41"/>
      <c r="T269" s="41"/>
      <c r="U269" s="41"/>
      <c r="V269" s="41"/>
      <c r="W269" s="41"/>
      <c r="X269" s="61"/>
      <c r="Y269" s="63"/>
      <c r="Z269" s="41"/>
      <c r="AA269" s="41"/>
      <c r="AB269" s="41"/>
      <c r="AC269" s="41"/>
      <c r="AD269" s="41"/>
      <c r="AE269" s="61"/>
      <c r="AF269" s="63"/>
      <c r="AG269" s="41"/>
      <c r="AH269" s="80"/>
      <c r="AI269" s="54"/>
      <c r="AJ269" s="14">
        <f t="shared" si="82"/>
        <v>0</v>
      </c>
      <c r="AK269" s="14">
        <f t="shared" si="83"/>
        <v>0</v>
      </c>
      <c r="AL269" s="14">
        <f t="shared" si="84"/>
        <v>0</v>
      </c>
      <c r="AM269" s="14">
        <f t="shared" si="85"/>
        <v>0</v>
      </c>
      <c r="AN269" s="14">
        <f t="shared" si="86"/>
        <v>0</v>
      </c>
      <c r="AO269" s="100"/>
      <c r="AP269" s="102">
        <f t="shared" si="87"/>
        <v>0</v>
      </c>
      <c r="AQ269" s="85"/>
    </row>
    <row r="270" spans="2:43" s="56" customFormat="1" x14ac:dyDescent="0.3">
      <c r="B270" s="83"/>
      <c r="C270" s="89" t="s">
        <v>76</v>
      </c>
      <c r="D270" s="72"/>
      <c r="E270" s="41"/>
      <c r="F270" s="41"/>
      <c r="G270" s="41"/>
      <c r="H270" s="41"/>
      <c r="I270" s="41"/>
      <c r="J270" s="61"/>
      <c r="K270" s="63"/>
      <c r="L270" s="41"/>
      <c r="M270" s="41"/>
      <c r="N270" s="41"/>
      <c r="O270" s="41"/>
      <c r="P270" s="41"/>
      <c r="Q270" s="61"/>
      <c r="R270" s="63"/>
      <c r="S270" s="41"/>
      <c r="T270" s="41"/>
      <c r="U270" s="41"/>
      <c r="V270" s="41"/>
      <c r="W270" s="41"/>
      <c r="X270" s="61"/>
      <c r="Y270" s="63"/>
      <c r="Z270" s="41"/>
      <c r="AA270" s="41"/>
      <c r="AB270" s="41"/>
      <c r="AC270" s="41"/>
      <c r="AD270" s="41"/>
      <c r="AE270" s="61"/>
      <c r="AF270" s="63"/>
      <c r="AG270" s="41"/>
      <c r="AH270" s="80"/>
      <c r="AI270" s="54"/>
      <c r="AJ270" s="14">
        <f t="shared" si="82"/>
        <v>0</v>
      </c>
      <c r="AK270" s="14">
        <f t="shared" si="83"/>
        <v>0</v>
      </c>
      <c r="AL270" s="14">
        <f t="shared" si="84"/>
        <v>0</v>
      </c>
      <c r="AM270" s="14">
        <f t="shared" si="85"/>
        <v>0</v>
      </c>
      <c r="AN270" s="14">
        <f t="shared" si="86"/>
        <v>0</v>
      </c>
      <c r="AO270" s="100"/>
      <c r="AP270" s="102">
        <f t="shared" si="87"/>
        <v>0</v>
      </c>
      <c r="AQ270" s="85"/>
    </row>
    <row r="271" spans="2:43" s="56" customFormat="1" x14ac:dyDescent="0.3">
      <c r="B271" s="83"/>
      <c r="C271" s="89" t="s">
        <v>77</v>
      </c>
      <c r="D271" s="72"/>
      <c r="E271" s="41"/>
      <c r="F271" s="41"/>
      <c r="G271" s="41"/>
      <c r="H271" s="41"/>
      <c r="I271" s="41"/>
      <c r="J271" s="61"/>
      <c r="K271" s="63"/>
      <c r="L271" s="41"/>
      <c r="M271" s="41"/>
      <c r="N271" s="41"/>
      <c r="O271" s="41"/>
      <c r="P271" s="41"/>
      <c r="Q271" s="61"/>
      <c r="R271" s="63"/>
      <c r="S271" s="41"/>
      <c r="T271" s="41"/>
      <c r="U271" s="41"/>
      <c r="V271" s="41"/>
      <c r="W271" s="41"/>
      <c r="X271" s="61"/>
      <c r="Y271" s="63"/>
      <c r="Z271" s="41"/>
      <c r="AA271" s="41"/>
      <c r="AB271" s="41"/>
      <c r="AC271" s="41"/>
      <c r="AD271" s="41"/>
      <c r="AE271" s="61"/>
      <c r="AF271" s="63"/>
      <c r="AG271" s="41"/>
      <c r="AH271" s="80"/>
      <c r="AI271" s="54"/>
      <c r="AJ271" s="14">
        <f t="shared" si="82"/>
        <v>0</v>
      </c>
      <c r="AK271" s="14">
        <f t="shared" si="83"/>
        <v>0</v>
      </c>
      <c r="AL271" s="14">
        <f t="shared" si="84"/>
        <v>0</v>
      </c>
      <c r="AM271" s="14">
        <f t="shared" si="85"/>
        <v>0</v>
      </c>
      <c r="AN271" s="14">
        <f t="shared" si="86"/>
        <v>0</v>
      </c>
      <c r="AO271" s="100"/>
      <c r="AP271" s="102">
        <f t="shared" si="87"/>
        <v>0</v>
      </c>
      <c r="AQ271" s="85"/>
    </row>
    <row r="272" spans="2:43" s="56" customFormat="1" ht="15" thickBot="1" x14ac:dyDescent="0.35">
      <c r="B272" s="83"/>
      <c r="C272" s="94" t="s">
        <v>78</v>
      </c>
      <c r="D272" s="95"/>
      <c r="E272" s="96"/>
      <c r="F272" s="96"/>
      <c r="G272" s="96"/>
      <c r="H272" s="96"/>
      <c r="I272" s="96"/>
      <c r="J272" s="97"/>
      <c r="K272" s="98"/>
      <c r="L272" s="96"/>
      <c r="M272" s="96"/>
      <c r="N272" s="96"/>
      <c r="O272" s="96"/>
      <c r="P272" s="96"/>
      <c r="Q272" s="97"/>
      <c r="R272" s="98"/>
      <c r="S272" s="96"/>
      <c r="T272" s="96"/>
      <c r="U272" s="96"/>
      <c r="V272" s="96"/>
      <c r="W272" s="96"/>
      <c r="X272" s="97"/>
      <c r="Y272" s="98"/>
      <c r="Z272" s="96"/>
      <c r="AA272" s="96"/>
      <c r="AB272" s="96"/>
      <c r="AC272" s="96"/>
      <c r="AD272" s="96"/>
      <c r="AE272" s="97"/>
      <c r="AF272" s="98"/>
      <c r="AG272" s="96"/>
      <c r="AH272" s="80"/>
      <c r="AI272" s="54"/>
      <c r="AJ272" s="14">
        <f t="shared" si="82"/>
        <v>0</v>
      </c>
      <c r="AK272" s="14">
        <f t="shared" si="83"/>
        <v>0</v>
      </c>
      <c r="AL272" s="14">
        <f t="shared" si="84"/>
        <v>0</v>
      </c>
      <c r="AM272" s="14">
        <f t="shared" si="85"/>
        <v>0</v>
      </c>
      <c r="AN272" s="14">
        <f t="shared" si="86"/>
        <v>0</v>
      </c>
      <c r="AO272" s="100"/>
      <c r="AP272" s="106">
        <f t="shared" si="87"/>
        <v>0</v>
      </c>
      <c r="AQ272" s="85"/>
    </row>
    <row r="273" spans="2:43" s="56" customFormat="1" x14ac:dyDescent="0.3">
      <c r="B273" s="83"/>
      <c r="C273" s="99" t="s">
        <v>79</v>
      </c>
      <c r="D273" s="108"/>
      <c r="E273" s="109"/>
      <c r="F273" s="109"/>
      <c r="G273" s="109"/>
      <c r="H273" s="109"/>
      <c r="I273" s="109"/>
      <c r="J273" s="110"/>
      <c r="K273" s="111"/>
      <c r="L273" s="109"/>
      <c r="M273" s="109"/>
      <c r="N273" s="109"/>
      <c r="O273" s="109"/>
      <c r="P273" s="109"/>
      <c r="Q273" s="110"/>
      <c r="R273" s="111"/>
      <c r="S273" s="109"/>
      <c r="T273" s="109"/>
      <c r="U273" s="109"/>
      <c r="V273" s="109"/>
      <c r="W273" s="109"/>
      <c r="X273" s="110"/>
      <c r="Y273" s="111"/>
      <c r="Z273" s="109"/>
      <c r="AA273" s="109"/>
      <c r="AB273" s="109"/>
      <c r="AC273" s="109"/>
      <c r="AD273" s="109"/>
      <c r="AE273" s="110"/>
      <c r="AF273" s="111"/>
      <c r="AG273" s="109"/>
      <c r="AH273" s="80"/>
      <c r="AI273" s="54"/>
      <c r="AJ273" s="54"/>
      <c r="AK273" s="54"/>
      <c r="AL273" s="54"/>
      <c r="AM273" s="54"/>
      <c r="AN273" s="54"/>
      <c r="AO273" s="100"/>
      <c r="AP273" s="107">
        <f>COUNTA(D273:AH273)</f>
        <v>0</v>
      </c>
      <c r="AQ273" s="85"/>
    </row>
    <row r="274" spans="2:43" s="56" customFormat="1" x14ac:dyDescent="0.3">
      <c r="B274" s="83"/>
      <c r="C274" s="92" t="s">
        <v>80</v>
      </c>
      <c r="D274" s="112"/>
      <c r="E274" s="113"/>
      <c r="F274" s="113"/>
      <c r="G274" s="113"/>
      <c r="H274" s="113"/>
      <c r="I274" s="113"/>
      <c r="J274" s="114"/>
      <c r="K274" s="115"/>
      <c r="L274" s="113"/>
      <c r="M274" s="113"/>
      <c r="N274" s="113"/>
      <c r="O274" s="113"/>
      <c r="P274" s="113"/>
      <c r="Q274" s="114"/>
      <c r="R274" s="115"/>
      <c r="S274" s="113"/>
      <c r="T274" s="113"/>
      <c r="U274" s="113"/>
      <c r="V274" s="113"/>
      <c r="W274" s="113"/>
      <c r="X274" s="114"/>
      <c r="Y274" s="115"/>
      <c r="Z274" s="113"/>
      <c r="AA274" s="113"/>
      <c r="AB274" s="113"/>
      <c r="AC274" s="113"/>
      <c r="AD274" s="113"/>
      <c r="AE274" s="114"/>
      <c r="AF274" s="115"/>
      <c r="AG274" s="113"/>
      <c r="AH274" s="80"/>
      <c r="AI274" s="54"/>
      <c r="AJ274" s="54"/>
      <c r="AK274" s="54"/>
      <c r="AL274" s="54"/>
      <c r="AM274" s="54"/>
      <c r="AN274" s="54"/>
      <c r="AO274" s="100"/>
      <c r="AP274" s="102">
        <f t="shared" ref="AP274:AP275" si="88">COUNTA(D274:AH274)</f>
        <v>0</v>
      </c>
      <c r="AQ274" s="85"/>
    </row>
    <row r="275" spans="2:43" s="56" customFormat="1" ht="15" thickBot="1" x14ac:dyDescent="0.35">
      <c r="B275" s="83"/>
      <c r="C275" s="93" t="s">
        <v>81</v>
      </c>
      <c r="D275" s="112"/>
      <c r="E275" s="113"/>
      <c r="F275" s="113"/>
      <c r="G275" s="113"/>
      <c r="H275" s="113"/>
      <c r="I275" s="113"/>
      <c r="J275" s="114"/>
      <c r="K275" s="115"/>
      <c r="L275" s="113"/>
      <c r="M275" s="113"/>
      <c r="N275" s="113"/>
      <c r="O275" s="113"/>
      <c r="P275" s="113"/>
      <c r="Q275" s="114"/>
      <c r="R275" s="115"/>
      <c r="S275" s="113"/>
      <c r="T275" s="113"/>
      <c r="U275" s="113"/>
      <c r="V275" s="113"/>
      <c r="W275" s="113"/>
      <c r="X275" s="114"/>
      <c r="Y275" s="115"/>
      <c r="Z275" s="113"/>
      <c r="AA275" s="113"/>
      <c r="AB275" s="113"/>
      <c r="AC275" s="113"/>
      <c r="AD275" s="113"/>
      <c r="AE275" s="114"/>
      <c r="AF275" s="115"/>
      <c r="AG275" s="113"/>
      <c r="AH275" s="80"/>
      <c r="AI275" s="54"/>
      <c r="AJ275" s="54"/>
      <c r="AK275" s="54"/>
      <c r="AL275" s="54"/>
      <c r="AM275" s="54"/>
      <c r="AN275" s="54"/>
      <c r="AO275" s="100"/>
      <c r="AP275" s="105">
        <f t="shared" si="88"/>
        <v>0</v>
      </c>
      <c r="AQ275" s="85"/>
    </row>
    <row r="276" spans="2:43" s="56" customFormat="1" ht="15" thickBot="1" x14ac:dyDescent="0.35">
      <c r="B276" s="83"/>
      <c r="C276" s="86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54"/>
      <c r="AJ276" s="54"/>
      <c r="AK276" s="54"/>
      <c r="AL276" s="54"/>
      <c r="AM276" s="54"/>
      <c r="AN276" s="54"/>
      <c r="AO276" s="54"/>
      <c r="AP276" s="116">
        <f>SUM(AP258:AP275)</f>
        <v>0</v>
      </c>
      <c r="AQ276" s="85"/>
    </row>
    <row r="277" spans="2:43" s="56" customFormat="1" x14ac:dyDescent="0.3">
      <c r="B277" s="83"/>
      <c r="C277" s="86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54"/>
      <c r="AJ277" s="54"/>
      <c r="AK277" s="54"/>
      <c r="AL277" s="54"/>
      <c r="AM277" s="54"/>
      <c r="AN277" s="54"/>
      <c r="AO277" s="54"/>
      <c r="AP277" s="54"/>
      <c r="AQ277" s="85"/>
    </row>
    <row r="278" spans="2:43" s="56" customFormat="1" ht="20.100000000000001" customHeight="1" thickBot="1" x14ac:dyDescent="0.35">
      <c r="B278" s="83"/>
      <c r="C278" s="84" t="str">
        <f>"Decembre " &amp; ParamAnnee</f>
        <v>Decembre 2020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  <c r="AC278" s="80"/>
      <c r="AD278" s="80"/>
      <c r="AE278" s="80"/>
      <c r="AF278" s="80"/>
      <c r="AG278" s="80"/>
      <c r="AH278" s="80"/>
      <c r="AI278" s="54"/>
      <c r="AJ278" s="54"/>
      <c r="AK278" s="54"/>
      <c r="AL278" s="54"/>
      <c r="AM278" s="54"/>
      <c r="AN278" s="54"/>
      <c r="AO278" s="54"/>
      <c r="AP278" s="54"/>
      <c r="AQ278" s="85"/>
    </row>
    <row r="279" spans="2:43" s="56" customFormat="1" ht="15" thickBot="1" x14ac:dyDescent="0.35">
      <c r="B279" s="83"/>
      <c r="C279" s="86"/>
      <c r="D279" s="57">
        <f>DATE(Annee,12,1)</f>
        <v>44166</v>
      </c>
      <c r="E279" s="57">
        <f>D279+1</f>
        <v>44167</v>
      </c>
      <c r="F279" s="57">
        <f t="shared" ref="F279:AH279" si="89">E279+1</f>
        <v>44168</v>
      </c>
      <c r="G279" s="57">
        <f t="shared" si="89"/>
        <v>44169</v>
      </c>
      <c r="H279" s="60">
        <f t="shared" si="89"/>
        <v>44170</v>
      </c>
      <c r="I279" s="62">
        <f t="shared" si="89"/>
        <v>44171</v>
      </c>
      <c r="J279" s="57">
        <f t="shared" si="89"/>
        <v>44172</v>
      </c>
      <c r="K279" s="57">
        <f t="shared" si="89"/>
        <v>44173</v>
      </c>
      <c r="L279" s="57">
        <f t="shared" si="89"/>
        <v>44174</v>
      </c>
      <c r="M279" s="57">
        <f t="shared" si="89"/>
        <v>44175</v>
      </c>
      <c r="N279" s="57">
        <f t="shared" si="89"/>
        <v>44176</v>
      </c>
      <c r="O279" s="60">
        <f t="shared" si="89"/>
        <v>44177</v>
      </c>
      <c r="P279" s="62">
        <f t="shared" si="89"/>
        <v>44178</v>
      </c>
      <c r="Q279" s="57">
        <f t="shared" si="89"/>
        <v>44179</v>
      </c>
      <c r="R279" s="57">
        <f t="shared" si="89"/>
        <v>44180</v>
      </c>
      <c r="S279" s="57">
        <f t="shared" si="89"/>
        <v>44181</v>
      </c>
      <c r="T279" s="57">
        <f t="shared" si="89"/>
        <v>44182</v>
      </c>
      <c r="U279" s="57">
        <f t="shared" si="89"/>
        <v>44183</v>
      </c>
      <c r="V279" s="60">
        <f t="shared" si="89"/>
        <v>44184</v>
      </c>
      <c r="W279" s="62">
        <f t="shared" si="89"/>
        <v>44185</v>
      </c>
      <c r="X279" s="57">
        <f t="shared" si="89"/>
        <v>44186</v>
      </c>
      <c r="Y279" s="57">
        <f t="shared" si="89"/>
        <v>44187</v>
      </c>
      <c r="Z279" s="57">
        <f t="shared" si="89"/>
        <v>44188</v>
      </c>
      <c r="AA279" s="57">
        <f t="shared" si="89"/>
        <v>44189</v>
      </c>
      <c r="AB279" s="71">
        <f t="shared" si="89"/>
        <v>44190</v>
      </c>
      <c r="AC279" s="71">
        <f t="shared" si="89"/>
        <v>44191</v>
      </c>
      <c r="AD279" s="62">
        <f t="shared" si="89"/>
        <v>44192</v>
      </c>
      <c r="AE279" s="57">
        <f t="shared" si="89"/>
        <v>44193</v>
      </c>
      <c r="AF279" s="57">
        <f t="shared" si="89"/>
        <v>44194</v>
      </c>
      <c r="AG279" s="57">
        <f t="shared" si="89"/>
        <v>44195</v>
      </c>
      <c r="AH279" s="57">
        <f t="shared" si="89"/>
        <v>44196</v>
      </c>
      <c r="AI279" s="87"/>
      <c r="AJ279" s="58" t="str">
        <f>$R$17</f>
        <v>Y</v>
      </c>
      <c r="AK279" s="59" t="str">
        <f>$R$19</f>
        <v>P</v>
      </c>
      <c r="AL279" s="59" t="str">
        <f>$R$21</f>
        <v>SL</v>
      </c>
      <c r="AM279" s="59" t="str">
        <f>$R$23</f>
        <v>SC</v>
      </c>
      <c r="AN279" s="59" t="str">
        <f>$R$25</f>
        <v>V</v>
      </c>
      <c r="AO279" s="100"/>
      <c r="AP279" s="104" t="s">
        <v>52</v>
      </c>
      <c r="AQ279" s="85"/>
    </row>
    <row r="280" spans="2:43" s="56" customFormat="1" x14ac:dyDescent="0.3">
      <c r="B280" s="83"/>
      <c r="C280" s="89" t="s">
        <v>64</v>
      </c>
      <c r="D280" s="41"/>
      <c r="E280" s="41"/>
      <c r="F280" s="41"/>
      <c r="G280" s="41"/>
      <c r="H280" s="61"/>
      <c r="I280" s="63"/>
      <c r="J280" s="41"/>
      <c r="K280" s="41"/>
      <c r="L280" s="41"/>
      <c r="M280" s="41"/>
      <c r="N280" s="41"/>
      <c r="O280" s="61"/>
      <c r="P280" s="63"/>
      <c r="Q280" s="41"/>
      <c r="R280" s="41"/>
      <c r="S280" s="41"/>
      <c r="T280" s="41"/>
      <c r="U280" s="41"/>
      <c r="V280" s="61"/>
      <c r="W280" s="63"/>
      <c r="X280" s="41"/>
      <c r="Y280" s="41"/>
      <c r="Z280" s="41"/>
      <c r="AA280" s="41"/>
      <c r="AB280" s="72"/>
      <c r="AC280" s="72"/>
      <c r="AD280" s="63"/>
      <c r="AE280" s="41"/>
      <c r="AF280" s="41"/>
      <c r="AG280" s="41"/>
      <c r="AH280" s="41"/>
      <c r="AI280" s="54"/>
      <c r="AJ280" s="14">
        <f>COUNTIF(D280:AH280,"*Y*")</f>
        <v>0</v>
      </c>
      <c r="AK280" s="14">
        <f>COUNTIF(D280:AH280,"*P*")</f>
        <v>0</v>
      </c>
      <c r="AL280" s="14">
        <f>COUNTIF(D280:AH280,"*SL*")</f>
        <v>0</v>
      </c>
      <c r="AM280" s="14">
        <f>COUNTIF(D280:AH280,"*SC*")</f>
        <v>0</v>
      </c>
      <c r="AN280" s="14">
        <f>COUNTIF(D280:AH280,"*V*")</f>
        <v>0</v>
      </c>
      <c r="AO280" s="100"/>
      <c r="AP280" s="103">
        <f>SUM(AJ280:AN280)</f>
        <v>0</v>
      </c>
      <c r="AQ280" s="85"/>
    </row>
    <row r="281" spans="2:43" s="56" customFormat="1" x14ac:dyDescent="0.3">
      <c r="B281" s="83"/>
      <c r="C281" s="89" t="s">
        <v>65</v>
      </c>
      <c r="D281" s="41"/>
      <c r="E281" s="41"/>
      <c r="F281" s="41"/>
      <c r="G281" s="41"/>
      <c r="H281" s="61"/>
      <c r="I281" s="63"/>
      <c r="J281" s="41"/>
      <c r="K281" s="41"/>
      <c r="L281" s="41"/>
      <c r="M281" s="41"/>
      <c r="N281" s="41"/>
      <c r="O281" s="61"/>
      <c r="P281" s="63"/>
      <c r="Q281" s="41"/>
      <c r="R281" s="41"/>
      <c r="S281" s="41"/>
      <c r="T281" s="41"/>
      <c r="U281" s="41"/>
      <c r="V281" s="61"/>
      <c r="W281" s="63"/>
      <c r="X281" s="41"/>
      <c r="Y281" s="41"/>
      <c r="Z281" s="41"/>
      <c r="AA281" s="41"/>
      <c r="AB281" s="72"/>
      <c r="AC281" s="72"/>
      <c r="AD281" s="63"/>
      <c r="AE281" s="41"/>
      <c r="AF281" s="41"/>
      <c r="AG281" s="41"/>
      <c r="AH281" s="41"/>
      <c r="AI281" s="54"/>
      <c r="AJ281" s="14">
        <f t="shared" ref="AJ281:AJ294" si="90">COUNTIF(D281:AH281,"*Y*")</f>
        <v>0</v>
      </c>
      <c r="AK281" s="14">
        <f t="shared" ref="AK281:AK294" si="91">COUNTIF(D281:AH281,"*P*")</f>
        <v>0</v>
      </c>
      <c r="AL281" s="14">
        <f t="shared" ref="AL281:AL294" si="92">COUNTIF(D281:AH281,"*SL*")</f>
        <v>0</v>
      </c>
      <c r="AM281" s="14">
        <f t="shared" ref="AM281:AM294" si="93">COUNTIF(D281:AH281,"*SC*")</f>
        <v>0</v>
      </c>
      <c r="AN281" s="14">
        <f t="shared" ref="AN281:AN294" si="94">COUNTIF(D281:AH281,"*V*")</f>
        <v>0</v>
      </c>
      <c r="AO281" s="100"/>
      <c r="AP281" s="102">
        <f t="shared" ref="AP281:AP294" si="95">SUM(AJ281:AN281)</f>
        <v>0</v>
      </c>
      <c r="AQ281" s="85"/>
    </row>
    <row r="282" spans="2:43" s="56" customFormat="1" x14ac:dyDescent="0.3">
      <c r="B282" s="83"/>
      <c r="C282" s="89" t="s">
        <v>66</v>
      </c>
      <c r="D282" s="41"/>
      <c r="E282" s="41"/>
      <c r="F282" s="41"/>
      <c r="G282" s="41"/>
      <c r="H282" s="61"/>
      <c r="I282" s="63"/>
      <c r="J282" s="41"/>
      <c r="K282" s="41"/>
      <c r="L282" s="41"/>
      <c r="M282" s="41"/>
      <c r="N282" s="41"/>
      <c r="O282" s="61"/>
      <c r="P282" s="63"/>
      <c r="Q282" s="41"/>
      <c r="R282" s="41"/>
      <c r="S282" s="41"/>
      <c r="T282" s="41"/>
      <c r="U282" s="41"/>
      <c r="V282" s="61"/>
      <c r="W282" s="63"/>
      <c r="X282" s="41"/>
      <c r="Y282" s="41"/>
      <c r="Z282" s="41"/>
      <c r="AA282" s="41"/>
      <c r="AB282" s="72"/>
      <c r="AC282" s="72"/>
      <c r="AD282" s="63"/>
      <c r="AE282" s="41"/>
      <c r="AF282" s="41"/>
      <c r="AG282" s="41"/>
      <c r="AH282" s="41"/>
      <c r="AI282" s="54"/>
      <c r="AJ282" s="14">
        <f t="shared" si="90"/>
        <v>0</v>
      </c>
      <c r="AK282" s="14">
        <f t="shared" si="91"/>
        <v>0</v>
      </c>
      <c r="AL282" s="14">
        <f t="shared" si="92"/>
        <v>0</v>
      </c>
      <c r="AM282" s="14">
        <f t="shared" si="93"/>
        <v>0</v>
      </c>
      <c r="AN282" s="14">
        <f t="shared" si="94"/>
        <v>0</v>
      </c>
      <c r="AO282" s="100"/>
      <c r="AP282" s="102">
        <f t="shared" si="95"/>
        <v>0</v>
      </c>
      <c r="AQ282" s="85"/>
    </row>
    <row r="283" spans="2:43" s="56" customFormat="1" x14ac:dyDescent="0.3">
      <c r="B283" s="83"/>
      <c r="C283" s="89" t="s">
        <v>67</v>
      </c>
      <c r="D283" s="41"/>
      <c r="E283" s="41"/>
      <c r="F283" s="41"/>
      <c r="G283" s="41"/>
      <c r="H283" s="61"/>
      <c r="I283" s="63"/>
      <c r="J283" s="41"/>
      <c r="K283" s="41"/>
      <c r="L283" s="41"/>
      <c r="M283" s="41"/>
      <c r="N283" s="41"/>
      <c r="O283" s="61"/>
      <c r="P283" s="63"/>
      <c r="Q283" s="41"/>
      <c r="R283" s="41"/>
      <c r="S283" s="41"/>
      <c r="T283" s="41"/>
      <c r="U283" s="41"/>
      <c r="V283" s="61"/>
      <c r="W283" s="63"/>
      <c r="X283" s="41"/>
      <c r="Y283" s="41"/>
      <c r="Z283" s="41"/>
      <c r="AA283" s="41"/>
      <c r="AB283" s="72"/>
      <c r="AC283" s="72"/>
      <c r="AD283" s="63"/>
      <c r="AE283" s="41"/>
      <c r="AF283" s="41"/>
      <c r="AG283" s="41"/>
      <c r="AH283" s="41"/>
      <c r="AI283" s="54"/>
      <c r="AJ283" s="14">
        <f t="shared" si="90"/>
        <v>0</v>
      </c>
      <c r="AK283" s="14">
        <f t="shared" si="91"/>
        <v>0</v>
      </c>
      <c r="AL283" s="14">
        <f t="shared" si="92"/>
        <v>0</v>
      </c>
      <c r="AM283" s="14">
        <f t="shared" si="93"/>
        <v>0</v>
      </c>
      <c r="AN283" s="14">
        <f t="shared" si="94"/>
        <v>0</v>
      </c>
      <c r="AO283" s="100"/>
      <c r="AP283" s="102">
        <f t="shared" si="95"/>
        <v>0</v>
      </c>
      <c r="AQ283" s="85"/>
    </row>
    <row r="284" spans="2:43" s="56" customFormat="1" x14ac:dyDescent="0.3">
      <c r="B284" s="83"/>
      <c r="C284" s="89" t="s">
        <v>68</v>
      </c>
      <c r="D284" s="41"/>
      <c r="E284" s="41"/>
      <c r="F284" s="41"/>
      <c r="G284" s="41"/>
      <c r="H284" s="61"/>
      <c r="I284" s="63"/>
      <c r="J284" s="41"/>
      <c r="K284" s="41"/>
      <c r="L284" s="41"/>
      <c r="M284" s="41"/>
      <c r="N284" s="41"/>
      <c r="O284" s="61"/>
      <c r="P284" s="63"/>
      <c r="Q284" s="41"/>
      <c r="R284" s="41"/>
      <c r="S284" s="41"/>
      <c r="T284" s="41"/>
      <c r="U284" s="41"/>
      <c r="V284" s="61"/>
      <c r="W284" s="63"/>
      <c r="X284" s="41"/>
      <c r="Y284" s="41"/>
      <c r="Z284" s="41"/>
      <c r="AA284" s="41"/>
      <c r="AB284" s="72"/>
      <c r="AC284" s="72"/>
      <c r="AD284" s="63"/>
      <c r="AE284" s="41"/>
      <c r="AF284" s="41"/>
      <c r="AG284" s="41"/>
      <c r="AH284" s="41"/>
      <c r="AI284" s="54"/>
      <c r="AJ284" s="14">
        <f t="shared" si="90"/>
        <v>0</v>
      </c>
      <c r="AK284" s="14">
        <f t="shared" si="91"/>
        <v>0</v>
      </c>
      <c r="AL284" s="14">
        <f t="shared" si="92"/>
        <v>0</v>
      </c>
      <c r="AM284" s="14">
        <f t="shared" si="93"/>
        <v>0</v>
      </c>
      <c r="AN284" s="14">
        <f t="shared" si="94"/>
        <v>0</v>
      </c>
      <c r="AO284" s="100"/>
      <c r="AP284" s="102">
        <f t="shared" si="95"/>
        <v>0</v>
      </c>
      <c r="AQ284" s="85"/>
    </row>
    <row r="285" spans="2:43" s="56" customFormat="1" x14ac:dyDescent="0.3">
      <c r="B285" s="83"/>
      <c r="C285" s="89" t="s">
        <v>69</v>
      </c>
      <c r="D285" s="41"/>
      <c r="E285" s="41"/>
      <c r="F285" s="41"/>
      <c r="G285" s="41"/>
      <c r="H285" s="61"/>
      <c r="I285" s="63"/>
      <c r="J285" s="41"/>
      <c r="K285" s="41"/>
      <c r="L285" s="41"/>
      <c r="M285" s="41"/>
      <c r="N285" s="41"/>
      <c r="O285" s="61"/>
      <c r="P285" s="63"/>
      <c r="Q285" s="41"/>
      <c r="R285" s="41"/>
      <c r="S285" s="41"/>
      <c r="T285" s="41"/>
      <c r="U285" s="41"/>
      <c r="V285" s="61"/>
      <c r="W285" s="63"/>
      <c r="X285" s="41"/>
      <c r="Y285" s="41"/>
      <c r="Z285" s="41"/>
      <c r="AA285" s="41"/>
      <c r="AB285" s="72"/>
      <c r="AC285" s="72"/>
      <c r="AD285" s="63"/>
      <c r="AE285" s="41"/>
      <c r="AF285" s="41"/>
      <c r="AG285" s="41"/>
      <c r="AH285" s="41"/>
      <c r="AI285" s="54"/>
      <c r="AJ285" s="14">
        <f t="shared" si="90"/>
        <v>0</v>
      </c>
      <c r="AK285" s="14">
        <f t="shared" si="91"/>
        <v>0</v>
      </c>
      <c r="AL285" s="14">
        <f t="shared" si="92"/>
        <v>0</v>
      </c>
      <c r="AM285" s="14">
        <f t="shared" si="93"/>
        <v>0</v>
      </c>
      <c r="AN285" s="14">
        <f t="shared" si="94"/>
        <v>0</v>
      </c>
      <c r="AO285" s="100"/>
      <c r="AP285" s="102">
        <f t="shared" si="95"/>
        <v>0</v>
      </c>
      <c r="AQ285" s="85"/>
    </row>
    <row r="286" spans="2:43" s="56" customFormat="1" x14ac:dyDescent="0.3">
      <c r="B286" s="83"/>
      <c r="C286" s="89" t="s">
        <v>70</v>
      </c>
      <c r="D286" s="41"/>
      <c r="E286" s="41"/>
      <c r="F286" s="41"/>
      <c r="G286" s="41"/>
      <c r="H286" s="61"/>
      <c r="I286" s="63"/>
      <c r="J286" s="41"/>
      <c r="K286" s="41"/>
      <c r="L286" s="41"/>
      <c r="M286" s="41"/>
      <c r="N286" s="41"/>
      <c r="O286" s="61"/>
      <c r="P286" s="63"/>
      <c r="Q286" s="41"/>
      <c r="R286" s="41"/>
      <c r="S286" s="41"/>
      <c r="T286" s="41"/>
      <c r="U286" s="41"/>
      <c r="V286" s="61"/>
      <c r="W286" s="63"/>
      <c r="X286" s="41"/>
      <c r="Y286" s="41"/>
      <c r="Z286" s="41"/>
      <c r="AA286" s="41"/>
      <c r="AB286" s="72"/>
      <c r="AC286" s="72"/>
      <c r="AD286" s="63"/>
      <c r="AE286" s="41"/>
      <c r="AF286" s="41"/>
      <c r="AG286" s="41"/>
      <c r="AH286" s="41"/>
      <c r="AI286" s="54"/>
      <c r="AJ286" s="14">
        <f t="shared" si="90"/>
        <v>0</v>
      </c>
      <c r="AK286" s="14">
        <f t="shared" si="91"/>
        <v>0</v>
      </c>
      <c r="AL286" s="14">
        <f t="shared" si="92"/>
        <v>0</v>
      </c>
      <c r="AM286" s="14">
        <f t="shared" si="93"/>
        <v>0</v>
      </c>
      <c r="AN286" s="14">
        <f t="shared" si="94"/>
        <v>0</v>
      </c>
      <c r="AO286" s="100"/>
      <c r="AP286" s="102">
        <f t="shared" si="95"/>
        <v>0</v>
      </c>
      <c r="AQ286" s="85"/>
    </row>
    <row r="287" spans="2:43" s="56" customFormat="1" x14ac:dyDescent="0.3">
      <c r="B287" s="83"/>
      <c r="C287" s="89" t="s">
        <v>71</v>
      </c>
      <c r="D287" s="41"/>
      <c r="E287" s="41"/>
      <c r="F287" s="41"/>
      <c r="G287" s="41"/>
      <c r="H287" s="61"/>
      <c r="I287" s="63"/>
      <c r="J287" s="41"/>
      <c r="K287" s="41"/>
      <c r="L287" s="41"/>
      <c r="M287" s="41"/>
      <c r="N287" s="41"/>
      <c r="O287" s="61"/>
      <c r="P287" s="63"/>
      <c r="Q287" s="41"/>
      <c r="R287" s="41"/>
      <c r="S287" s="41"/>
      <c r="T287" s="41"/>
      <c r="U287" s="41"/>
      <c r="V287" s="61"/>
      <c r="W287" s="63"/>
      <c r="X287" s="41"/>
      <c r="Y287" s="41"/>
      <c r="Z287" s="41"/>
      <c r="AA287" s="41"/>
      <c r="AB287" s="72"/>
      <c r="AC287" s="72"/>
      <c r="AD287" s="63"/>
      <c r="AE287" s="41"/>
      <c r="AF287" s="41"/>
      <c r="AG287" s="41"/>
      <c r="AH287" s="41"/>
      <c r="AI287" s="54"/>
      <c r="AJ287" s="14">
        <f t="shared" si="90"/>
        <v>0</v>
      </c>
      <c r="AK287" s="14">
        <f t="shared" si="91"/>
        <v>0</v>
      </c>
      <c r="AL287" s="14">
        <f t="shared" si="92"/>
        <v>0</v>
      </c>
      <c r="AM287" s="14">
        <f t="shared" si="93"/>
        <v>0</v>
      </c>
      <c r="AN287" s="14">
        <f t="shared" si="94"/>
        <v>0</v>
      </c>
      <c r="AO287" s="100"/>
      <c r="AP287" s="102">
        <f t="shared" si="95"/>
        <v>0</v>
      </c>
      <c r="AQ287" s="85"/>
    </row>
    <row r="288" spans="2:43" s="56" customFormat="1" x14ac:dyDescent="0.3">
      <c r="B288" s="83"/>
      <c r="C288" s="89" t="s">
        <v>72</v>
      </c>
      <c r="D288" s="41"/>
      <c r="E288" s="41"/>
      <c r="F288" s="41"/>
      <c r="G288" s="41"/>
      <c r="H288" s="61"/>
      <c r="I288" s="63"/>
      <c r="J288" s="41"/>
      <c r="K288" s="41"/>
      <c r="L288" s="41"/>
      <c r="M288" s="41"/>
      <c r="N288" s="41"/>
      <c r="O288" s="61"/>
      <c r="P288" s="63"/>
      <c r="Q288" s="41"/>
      <c r="R288" s="41"/>
      <c r="S288" s="41"/>
      <c r="T288" s="41"/>
      <c r="U288" s="41"/>
      <c r="V288" s="61"/>
      <c r="W288" s="63"/>
      <c r="X288" s="41"/>
      <c r="Y288" s="41"/>
      <c r="Z288" s="41"/>
      <c r="AA288" s="41"/>
      <c r="AB288" s="72"/>
      <c r="AC288" s="72"/>
      <c r="AD288" s="63"/>
      <c r="AE288" s="41"/>
      <c r="AF288" s="41"/>
      <c r="AG288" s="41"/>
      <c r="AH288" s="41"/>
      <c r="AI288" s="54"/>
      <c r="AJ288" s="14">
        <f t="shared" si="90"/>
        <v>0</v>
      </c>
      <c r="AK288" s="14">
        <f t="shared" si="91"/>
        <v>0</v>
      </c>
      <c r="AL288" s="14">
        <f t="shared" si="92"/>
        <v>0</v>
      </c>
      <c r="AM288" s="14">
        <f t="shared" si="93"/>
        <v>0</v>
      </c>
      <c r="AN288" s="14">
        <f t="shared" si="94"/>
        <v>0</v>
      </c>
      <c r="AO288" s="100"/>
      <c r="AP288" s="102">
        <f t="shared" si="95"/>
        <v>0</v>
      </c>
      <c r="AQ288" s="85"/>
    </row>
    <row r="289" spans="2:43" s="56" customFormat="1" x14ac:dyDescent="0.3">
      <c r="B289" s="83"/>
      <c r="C289" s="89" t="s">
        <v>73</v>
      </c>
      <c r="D289" s="41"/>
      <c r="E289" s="41"/>
      <c r="F289" s="41"/>
      <c r="G289" s="41"/>
      <c r="H289" s="61"/>
      <c r="I289" s="63"/>
      <c r="J289" s="41"/>
      <c r="K289" s="41"/>
      <c r="L289" s="41"/>
      <c r="M289" s="41"/>
      <c r="N289" s="41"/>
      <c r="O289" s="61"/>
      <c r="P289" s="63"/>
      <c r="Q289" s="41"/>
      <c r="R289" s="41"/>
      <c r="S289" s="41"/>
      <c r="T289" s="41"/>
      <c r="U289" s="41"/>
      <c r="V289" s="61"/>
      <c r="W289" s="63"/>
      <c r="X289" s="41"/>
      <c r="Y289" s="41"/>
      <c r="Z289" s="41"/>
      <c r="AA289" s="41"/>
      <c r="AB289" s="72"/>
      <c r="AC289" s="72"/>
      <c r="AD289" s="63"/>
      <c r="AE289" s="41"/>
      <c r="AF289" s="41"/>
      <c r="AG289" s="41"/>
      <c r="AH289" s="41"/>
      <c r="AI289" s="54"/>
      <c r="AJ289" s="14">
        <f t="shared" si="90"/>
        <v>0</v>
      </c>
      <c r="AK289" s="14">
        <f t="shared" si="91"/>
        <v>0</v>
      </c>
      <c r="AL289" s="14">
        <f t="shared" si="92"/>
        <v>0</v>
      </c>
      <c r="AM289" s="14">
        <f t="shared" si="93"/>
        <v>0</v>
      </c>
      <c r="AN289" s="14">
        <f t="shared" si="94"/>
        <v>0</v>
      </c>
      <c r="AO289" s="100"/>
      <c r="AP289" s="102">
        <f t="shared" si="95"/>
        <v>0</v>
      </c>
      <c r="AQ289" s="85"/>
    </row>
    <row r="290" spans="2:43" s="56" customFormat="1" x14ac:dyDescent="0.3">
      <c r="B290" s="83"/>
      <c r="C290" s="89" t="s">
        <v>74</v>
      </c>
      <c r="D290" s="41"/>
      <c r="E290" s="41"/>
      <c r="F290" s="41"/>
      <c r="G290" s="41"/>
      <c r="H290" s="61"/>
      <c r="I290" s="63"/>
      <c r="J290" s="41"/>
      <c r="K290" s="41"/>
      <c r="L290" s="41"/>
      <c r="M290" s="41"/>
      <c r="N290" s="41"/>
      <c r="O290" s="61"/>
      <c r="P290" s="63"/>
      <c r="Q290" s="41"/>
      <c r="R290" s="41"/>
      <c r="S290" s="41"/>
      <c r="T290" s="41"/>
      <c r="U290" s="41"/>
      <c r="V290" s="61"/>
      <c r="W290" s="63"/>
      <c r="X290" s="41"/>
      <c r="Y290" s="41"/>
      <c r="Z290" s="41"/>
      <c r="AA290" s="41"/>
      <c r="AB290" s="72"/>
      <c r="AC290" s="72"/>
      <c r="AD290" s="63"/>
      <c r="AE290" s="41"/>
      <c r="AF290" s="41"/>
      <c r="AG290" s="41"/>
      <c r="AH290" s="41"/>
      <c r="AI290" s="54"/>
      <c r="AJ290" s="14">
        <f t="shared" si="90"/>
        <v>0</v>
      </c>
      <c r="AK290" s="14">
        <f t="shared" si="91"/>
        <v>0</v>
      </c>
      <c r="AL290" s="14">
        <f t="shared" si="92"/>
        <v>0</v>
      </c>
      <c r="AM290" s="14">
        <f t="shared" si="93"/>
        <v>0</v>
      </c>
      <c r="AN290" s="14">
        <f t="shared" si="94"/>
        <v>0</v>
      </c>
      <c r="AO290" s="100"/>
      <c r="AP290" s="102">
        <f t="shared" si="95"/>
        <v>0</v>
      </c>
      <c r="AQ290" s="85"/>
    </row>
    <row r="291" spans="2:43" s="56" customFormat="1" x14ac:dyDescent="0.3">
      <c r="B291" s="83"/>
      <c r="C291" s="89" t="s">
        <v>75</v>
      </c>
      <c r="D291" s="41"/>
      <c r="E291" s="41"/>
      <c r="F291" s="41"/>
      <c r="G291" s="41"/>
      <c r="H291" s="61"/>
      <c r="I291" s="63"/>
      <c r="J291" s="41"/>
      <c r="K291" s="41"/>
      <c r="L291" s="41"/>
      <c r="M291" s="41"/>
      <c r="N291" s="41"/>
      <c r="O291" s="61"/>
      <c r="P291" s="63"/>
      <c r="Q291" s="41"/>
      <c r="R291" s="41"/>
      <c r="S291" s="41"/>
      <c r="T291" s="41"/>
      <c r="U291" s="41"/>
      <c r="V291" s="61"/>
      <c r="W291" s="63"/>
      <c r="X291" s="41"/>
      <c r="Y291" s="41"/>
      <c r="Z291" s="41"/>
      <c r="AA291" s="41"/>
      <c r="AB291" s="72"/>
      <c r="AC291" s="72"/>
      <c r="AD291" s="63"/>
      <c r="AE291" s="41"/>
      <c r="AF291" s="41"/>
      <c r="AG291" s="41"/>
      <c r="AH291" s="41"/>
      <c r="AI291" s="54"/>
      <c r="AJ291" s="14">
        <f t="shared" si="90"/>
        <v>0</v>
      </c>
      <c r="AK291" s="14">
        <f t="shared" si="91"/>
        <v>0</v>
      </c>
      <c r="AL291" s="14">
        <f t="shared" si="92"/>
        <v>0</v>
      </c>
      <c r="AM291" s="14">
        <f t="shared" si="93"/>
        <v>0</v>
      </c>
      <c r="AN291" s="14">
        <f t="shared" si="94"/>
        <v>0</v>
      </c>
      <c r="AO291" s="100"/>
      <c r="AP291" s="102">
        <f t="shared" si="95"/>
        <v>0</v>
      </c>
      <c r="AQ291" s="85"/>
    </row>
    <row r="292" spans="2:43" s="56" customFormat="1" x14ac:dyDescent="0.3">
      <c r="B292" s="83"/>
      <c r="C292" s="89" t="s">
        <v>76</v>
      </c>
      <c r="D292" s="41"/>
      <c r="E292" s="41"/>
      <c r="F292" s="41"/>
      <c r="G292" s="41"/>
      <c r="H292" s="61"/>
      <c r="I292" s="63"/>
      <c r="J292" s="41"/>
      <c r="K292" s="41"/>
      <c r="L292" s="41"/>
      <c r="M292" s="41"/>
      <c r="N292" s="41"/>
      <c r="O292" s="61"/>
      <c r="P292" s="63"/>
      <c r="Q292" s="41"/>
      <c r="R292" s="41"/>
      <c r="S292" s="41"/>
      <c r="T292" s="41"/>
      <c r="U292" s="41"/>
      <c r="V292" s="61"/>
      <c r="W292" s="63"/>
      <c r="X292" s="41"/>
      <c r="Y292" s="41"/>
      <c r="Z292" s="41"/>
      <c r="AA292" s="41"/>
      <c r="AB292" s="72"/>
      <c r="AC292" s="72"/>
      <c r="AD292" s="63"/>
      <c r="AE292" s="41"/>
      <c r="AF292" s="41"/>
      <c r="AG292" s="41"/>
      <c r="AH292" s="41"/>
      <c r="AI292" s="54"/>
      <c r="AJ292" s="14">
        <f t="shared" si="90"/>
        <v>0</v>
      </c>
      <c r="AK292" s="14">
        <f t="shared" si="91"/>
        <v>0</v>
      </c>
      <c r="AL292" s="14">
        <f t="shared" si="92"/>
        <v>0</v>
      </c>
      <c r="AM292" s="14">
        <f t="shared" si="93"/>
        <v>0</v>
      </c>
      <c r="AN292" s="14">
        <f t="shared" si="94"/>
        <v>0</v>
      </c>
      <c r="AO292" s="100"/>
      <c r="AP292" s="102">
        <f t="shared" si="95"/>
        <v>0</v>
      </c>
      <c r="AQ292" s="85"/>
    </row>
    <row r="293" spans="2:43" s="56" customFormat="1" x14ac:dyDescent="0.3">
      <c r="B293" s="83"/>
      <c r="C293" s="89" t="s">
        <v>77</v>
      </c>
      <c r="D293" s="41"/>
      <c r="E293" s="41"/>
      <c r="F293" s="41"/>
      <c r="G293" s="41"/>
      <c r="H293" s="61"/>
      <c r="I293" s="63"/>
      <c r="J293" s="41"/>
      <c r="K293" s="41"/>
      <c r="L293" s="41"/>
      <c r="M293" s="41"/>
      <c r="N293" s="41"/>
      <c r="O293" s="61"/>
      <c r="P293" s="63"/>
      <c r="Q293" s="41"/>
      <c r="R293" s="41"/>
      <c r="S293" s="41"/>
      <c r="T293" s="41"/>
      <c r="U293" s="41"/>
      <c r="V293" s="61"/>
      <c r="W293" s="63"/>
      <c r="X293" s="41"/>
      <c r="Y293" s="41"/>
      <c r="Z293" s="41"/>
      <c r="AA293" s="41"/>
      <c r="AB293" s="72"/>
      <c r="AC293" s="72"/>
      <c r="AD293" s="63"/>
      <c r="AE293" s="41"/>
      <c r="AF293" s="41"/>
      <c r="AG293" s="41"/>
      <c r="AH293" s="41"/>
      <c r="AI293" s="54"/>
      <c r="AJ293" s="14">
        <f t="shared" si="90"/>
        <v>0</v>
      </c>
      <c r="AK293" s="14">
        <f t="shared" si="91"/>
        <v>0</v>
      </c>
      <c r="AL293" s="14">
        <f t="shared" si="92"/>
        <v>0</v>
      </c>
      <c r="AM293" s="14">
        <f t="shared" si="93"/>
        <v>0</v>
      </c>
      <c r="AN293" s="14">
        <f t="shared" si="94"/>
        <v>0</v>
      </c>
      <c r="AO293" s="100"/>
      <c r="AP293" s="102">
        <f t="shared" si="95"/>
        <v>0</v>
      </c>
      <c r="AQ293" s="85"/>
    </row>
    <row r="294" spans="2:43" s="56" customFormat="1" ht="15" thickBot="1" x14ac:dyDescent="0.35">
      <c r="B294" s="83"/>
      <c r="C294" s="94" t="s">
        <v>78</v>
      </c>
      <c r="D294" s="96"/>
      <c r="E294" s="96"/>
      <c r="F294" s="96"/>
      <c r="G294" s="96"/>
      <c r="H294" s="97"/>
      <c r="I294" s="98"/>
      <c r="J294" s="96"/>
      <c r="K294" s="96"/>
      <c r="L294" s="96"/>
      <c r="M294" s="96"/>
      <c r="N294" s="96"/>
      <c r="O294" s="97"/>
      <c r="P294" s="98"/>
      <c r="Q294" s="96"/>
      <c r="R294" s="96"/>
      <c r="S294" s="96"/>
      <c r="T294" s="96"/>
      <c r="U294" s="96"/>
      <c r="V294" s="97"/>
      <c r="W294" s="98"/>
      <c r="X294" s="96"/>
      <c r="Y294" s="96"/>
      <c r="Z294" s="96"/>
      <c r="AA294" s="96"/>
      <c r="AB294" s="95"/>
      <c r="AC294" s="95"/>
      <c r="AD294" s="98"/>
      <c r="AE294" s="96"/>
      <c r="AF294" s="96"/>
      <c r="AG294" s="96"/>
      <c r="AH294" s="96"/>
      <c r="AI294" s="54"/>
      <c r="AJ294" s="14">
        <f t="shared" si="90"/>
        <v>0</v>
      </c>
      <c r="AK294" s="14">
        <f t="shared" si="91"/>
        <v>0</v>
      </c>
      <c r="AL294" s="14">
        <f t="shared" si="92"/>
        <v>0</v>
      </c>
      <c r="AM294" s="14">
        <f t="shared" si="93"/>
        <v>0</v>
      </c>
      <c r="AN294" s="14">
        <f t="shared" si="94"/>
        <v>0</v>
      </c>
      <c r="AO294" s="100"/>
      <c r="AP294" s="106">
        <f t="shared" si="95"/>
        <v>0</v>
      </c>
      <c r="AQ294" s="85"/>
    </row>
    <row r="295" spans="2:43" s="56" customFormat="1" x14ac:dyDescent="0.3">
      <c r="B295" s="83"/>
      <c r="C295" s="99" t="s">
        <v>79</v>
      </c>
      <c r="D295" s="109"/>
      <c r="E295" s="109"/>
      <c r="F295" s="109"/>
      <c r="G295" s="109"/>
      <c r="H295" s="110"/>
      <c r="I295" s="111"/>
      <c r="J295" s="109"/>
      <c r="K295" s="109"/>
      <c r="L295" s="109"/>
      <c r="M295" s="109"/>
      <c r="N295" s="109"/>
      <c r="O295" s="110"/>
      <c r="P295" s="111"/>
      <c r="Q295" s="109"/>
      <c r="R295" s="109"/>
      <c r="S295" s="109"/>
      <c r="T295" s="109"/>
      <c r="U295" s="109"/>
      <c r="V295" s="110"/>
      <c r="W295" s="111"/>
      <c r="X295" s="109"/>
      <c r="Y295" s="109"/>
      <c r="Z295" s="109"/>
      <c r="AA295" s="109"/>
      <c r="AB295" s="108"/>
      <c r="AC295" s="108"/>
      <c r="AD295" s="111"/>
      <c r="AE295" s="109"/>
      <c r="AF295" s="109"/>
      <c r="AG295" s="109"/>
      <c r="AH295" s="109"/>
      <c r="AI295" s="54"/>
      <c r="AJ295" s="54"/>
      <c r="AK295" s="54"/>
      <c r="AL295" s="54"/>
      <c r="AM295" s="54"/>
      <c r="AN295" s="54"/>
      <c r="AO295" s="100"/>
      <c r="AP295" s="107">
        <f>COUNTA(D295:AH295)</f>
        <v>0</v>
      </c>
      <c r="AQ295" s="85"/>
    </row>
    <row r="296" spans="2:43" s="56" customFormat="1" x14ac:dyDescent="0.3">
      <c r="B296" s="83"/>
      <c r="C296" s="92" t="s">
        <v>80</v>
      </c>
      <c r="D296" s="113"/>
      <c r="E296" s="113"/>
      <c r="F296" s="113"/>
      <c r="G296" s="113"/>
      <c r="H296" s="114"/>
      <c r="I296" s="115"/>
      <c r="J296" s="113"/>
      <c r="K296" s="113"/>
      <c r="L296" s="113"/>
      <c r="M296" s="113"/>
      <c r="N296" s="113"/>
      <c r="O296" s="114"/>
      <c r="P296" s="115"/>
      <c r="Q296" s="113"/>
      <c r="R296" s="113"/>
      <c r="S296" s="113"/>
      <c r="T296" s="113"/>
      <c r="U296" s="113"/>
      <c r="V296" s="114"/>
      <c r="W296" s="115"/>
      <c r="X296" s="113"/>
      <c r="Y296" s="113"/>
      <c r="Z296" s="113"/>
      <c r="AA296" s="113"/>
      <c r="AB296" s="112"/>
      <c r="AC296" s="112"/>
      <c r="AD296" s="115"/>
      <c r="AE296" s="113"/>
      <c r="AF296" s="113"/>
      <c r="AG296" s="113"/>
      <c r="AH296" s="113"/>
      <c r="AI296" s="54"/>
      <c r="AJ296" s="54"/>
      <c r="AK296" s="54"/>
      <c r="AL296" s="54"/>
      <c r="AM296" s="54"/>
      <c r="AN296" s="54"/>
      <c r="AO296" s="100"/>
      <c r="AP296" s="102">
        <f t="shared" ref="AP296:AP297" si="96">COUNTA(D296:AH296)</f>
        <v>0</v>
      </c>
      <c r="AQ296" s="85"/>
    </row>
    <row r="297" spans="2:43" s="56" customFormat="1" ht="15" thickBot="1" x14ac:dyDescent="0.35">
      <c r="B297" s="83"/>
      <c r="C297" s="93" t="s">
        <v>81</v>
      </c>
      <c r="D297" s="113"/>
      <c r="E297" s="113"/>
      <c r="F297" s="113"/>
      <c r="G297" s="113"/>
      <c r="H297" s="114"/>
      <c r="I297" s="115"/>
      <c r="J297" s="113"/>
      <c r="K297" s="113"/>
      <c r="L297" s="113"/>
      <c r="M297" s="113"/>
      <c r="N297" s="113"/>
      <c r="O297" s="114"/>
      <c r="P297" s="115"/>
      <c r="Q297" s="113"/>
      <c r="R297" s="113"/>
      <c r="S297" s="113"/>
      <c r="T297" s="113"/>
      <c r="U297" s="113"/>
      <c r="V297" s="114"/>
      <c r="W297" s="115"/>
      <c r="X297" s="113"/>
      <c r="Y297" s="113"/>
      <c r="Z297" s="113"/>
      <c r="AA297" s="113"/>
      <c r="AB297" s="112"/>
      <c r="AC297" s="112"/>
      <c r="AD297" s="115"/>
      <c r="AE297" s="113"/>
      <c r="AF297" s="113"/>
      <c r="AG297" s="113"/>
      <c r="AH297" s="113"/>
      <c r="AI297" s="54"/>
      <c r="AJ297" s="54"/>
      <c r="AK297" s="54"/>
      <c r="AL297" s="54"/>
      <c r="AM297" s="54"/>
      <c r="AN297" s="54"/>
      <c r="AO297" s="100"/>
      <c r="AP297" s="105">
        <f t="shared" si="96"/>
        <v>0</v>
      </c>
      <c r="AQ297" s="85"/>
    </row>
    <row r="298" spans="2:43" ht="15" thickBot="1" x14ac:dyDescent="0.35">
      <c r="B298" s="4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4"/>
      <c r="AK298" s="54"/>
      <c r="AL298" s="54"/>
      <c r="AM298" s="54"/>
      <c r="AN298" s="54"/>
      <c r="AO298" s="54"/>
      <c r="AP298" s="116">
        <f>SUM(AP280:AP297)</f>
        <v>0</v>
      </c>
      <c r="AQ298" s="6"/>
    </row>
    <row r="299" spans="2:43" ht="15" thickBot="1" x14ac:dyDescent="0.35">
      <c r="B299" s="7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29"/>
      <c r="AP299" s="29"/>
      <c r="AQ299" s="9"/>
    </row>
  </sheetData>
  <sheetProtection formatCells="0"/>
  <mergeCells count="115">
    <mergeCell ref="B2:L3"/>
    <mergeCell ref="AC4:AM4"/>
    <mergeCell ref="D6:G6"/>
    <mergeCell ref="M2:W3"/>
    <mergeCell ref="AC10:AM10"/>
    <mergeCell ref="D8:G8"/>
    <mergeCell ref="M13:W13"/>
    <mergeCell ref="R15:T15"/>
    <mergeCell ref="U15:W15"/>
    <mergeCell ref="C13:I13"/>
    <mergeCell ref="B4:J4"/>
    <mergeCell ref="K4:Z4"/>
    <mergeCell ref="D9:G9"/>
    <mergeCell ref="D10:G10"/>
    <mergeCell ref="AL13:AM14"/>
    <mergeCell ref="AC15:AK15"/>
    <mergeCell ref="AL20:AM20"/>
    <mergeCell ref="AC23:AK23"/>
    <mergeCell ref="C15:E15"/>
    <mergeCell ref="C16:E16"/>
    <mergeCell ref="C17:E17"/>
    <mergeCell ref="R20:T20"/>
    <mergeCell ref="R16:T16"/>
    <mergeCell ref="M15:Q15"/>
    <mergeCell ref="C18:E18"/>
    <mergeCell ref="C20:E20"/>
    <mergeCell ref="R17:T17"/>
    <mergeCell ref="F22:I22"/>
    <mergeCell ref="U17:W18"/>
    <mergeCell ref="U19:W20"/>
    <mergeCell ref="U21:W22"/>
    <mergeCell ref="U23:W24"/>
    <mergeCell ref="R21:T21"/>
    <mergeCell ref="F20:I20"/>
    <mergeCell ref="M19:Q20"/>
    <mergeCell ref="F15:I15"/>
    <mergeCell ref="F16:I16"/>
    <mergeCell ref="F17:I17"/>
    <mergeCell ref="F18:I18"/>
    <mergeCell ref="F19:I19"/>
    <mergeCell ref="C33:E33"/>
    <mergeCell ref="C30:E30"/>
    <mergeCell ref="F30:I30"/>
    <mergeCell ref="C21:E21"/>
    <mergeCell ref="C22:E22"/>
    <mergeCell ref="C23:E23"/>
    <mergeCell ref="F28:I28"/>
    <mergeCell ref="C24:E24"/>
    <mergeCell ref="C25:E25"/>
    <mergeCell ref="C26:E26"/>
    <mergeCell ref="C27:E27"/>
    <mergeCell ref="C29:E29"/>
    <mergeCell ref="F33:I33"/>
    <mergeCell ref="AL22:AM22"/>
    <mergeCell ref="AL21:AM21"/>
    <mergeCell ref="C31:E31"/>
    <mergeCell ref="F31:I31"/>
    <mergeCell ref="R25:T25"/>
    <mergeCell ref="F23:I23"/>
    <mergeCell ref="F24:I24"/>
    <mergeCell ref="F25:I25"/>
    <mergeCell ref="F26:I26"/>
    <mergeCell ref="F21:I21"/>
    <mergeCell ref="F29:I29"/>
    <mergeCell ref="M21:Q22"/>
    <mergeCell ref="M23:Q24"/>
    <mergeCell ref="M25:Q26"/>
    <mergeCell ref="M27:Q28"/>
    <mergeCell ref="U27:W28"/>
    <mergeCell ref="R27:T28"/>
    <mergeCell ref="C28:E28"/>
    <mergeCell ref="U25:W26"/>
    <mergeCell ref="M31:W31"/>
    <mergeCell ref="AC25:AK25"/>
    <mergeCell ref="AC26:AK26"/>
    <mergeCell ref="AC27:AK27"/>
    <mergeCell ref="AC28:AK28"/>
    <mergeCell ref="AL26:AM26"/>
    <mergeCell ref="AL25:AM25"/>
    <mergeCell ref="AL24:AM24"/>
    <mergeCell ref="AL23:AM23"/>
    <mergeCell ref="AJ36:AP36"/>
    <mergeCell ref="AL32:AM32"/>
    <mergeCell ref="AL31:AM31"/>
    <mergeCell ref="AL29:AM29"/>
    <mergeCell ref="AL28:AM28"/>
    <mergeCell ref="AL27:AM27"/>
    <mergeCell ref="AC29:AK29"/>
    <mergeCell ref="AC31:AK31"/>
    <mergeCell ref="AC32:AK32"/>
    <mergeCell ref="AC33:AK33"/>
    <mergeCell ref="AL33:AM33"/>
    <mergeCell ref="AC24:AK24"/>
    <mergeCell ref="AC18:AK18"/>
    <mergeCell ref="AC19:AK19"/>
    <mergeCell ref="AC20:AK20"/>
    <mergeCell ref="AC21:AK21"/>
    <mergeCell ref="AC22:AK22"/>
    <mergeCell ref="C19:E19"/>
    <mergeCell ref="F27:I27"/>
    <mergeCell ref="R26:T26"/>
    <mergeCell ref="R19:T19"/>
    <mergeCell ref="R22:T22"/>
    <mergeCell ref="R23:T23"/>
    <mergeCell ref="R24:T24"/>
    <mergeCell ref="R18:T18"/>
    <mergeCell ref="M17:Q18"/>
    <mergeCell ref="AC16:AK16"/>
    <mergeCell ref="AC17:AK17"/>
    <mergeCell ref="AC13:AK14"/>
    <mergeCell ref="AL19:AM19"/>
    <mergeCell ref="AL18:AM18"/>
    <mergeCell ref="AL17:AM17"/>
    <mergeCell ref="AL16:AM16"/>
    <mergeCell ref="AL15:AM15"/>
  </mergeCells>
  <conditionalFormatting sqref="C15:I29">
    <cfRule type="expression" dxfId="23" priority="14">
      <formula>$C$13=""</formula>
    </cfRule>
  </conditionalFormatting>
  <conditionalFormatting sqref="C30:I30">
    <cfRule type="expression" dxfId="22" priority="11">
      <formula>$C$13=""</formula>
    </cfRule>
  </conditionalFormatting>
  <conditionalFormatting sqref="C31:I32">
    <cfRule type="expression" dxfId="21" priority="10">
      <formula>$C$13=""</formula>
    </cfRule>
  </conditionalFormatting>
  <conditionalFormatting sqref="C33:I33">
    <cfRule type="expression" dxfId="20" priority="9">
      <formula>$C$13=""</formula>
    </cfRule>
  </conditionalFormatting>
  <conditionalFormatting sqref="D37:AI297">
    <cfRule type="containsText" dxfId="19" priority="1" operator="containsText" text="V">
      <formula>NOT(ISERROR(SEARCH("V",D37)))</formula>
    </cfRule>
    <cfRule type="containsText" dxfId="18" priority="2" operator="containsText" text="SC">
      <formula>NOT(ISERROR(SEARCH("SC",D37)))</formula>
    </cfRule>
    <cfRule type="containsText" dxfId="17" priority="3" operator="containsText" text="SL">
      <formula>NOT(ISERROR(SEARCH("SL",D37)))</formula>
    </cfRule>
    <cfRule type="containsText" dxfId="16" priority="4" operator="containsText" text="Y">
      <formula>NOT(ISERROR(SEARCH("Y",D37)))</formula>
    </cfRule>
    <cfRule type="containsText" dxfId="15" priority="7" operator="containsText" text="*P*">
      <formula>NOT(ISERROR(SEARCH("*P*",D37)))</formula>
    </cfRule>
  </conditionalFormatting>
  <dataValidations count="5">
    <dataValidation type="list" allowBlank="1" showInputMessage="1" showErrorMessage="1" sqref="D8">
      <formula1>" ,Oui,Non"</formula1>
    </dataValidation>
    <dataValidation type="whole" allowBlank="1" showInputMessage="1" showErrorMessage="1" errorTitle="L'année du calendrier" error="Choisissez une année entre 1901 et 2500." promptTitle="L'année du calendrier" prompt="Choisissez une année entre 1901 et 2500." sqref="D6:G6">
      <formula1>1901</formula1>
      <formula2>2500</formula2>
    </dataValidation>
    <dataValidation allowBlank="1" showInputMessage="1" showErrorMessage="1" sqref="D10:G10"/>
    <dataValidation type="list" allowBlank="1" showInputMessage="1" showErrorMessage="1" sqref="AG60:AG77">
      <formula1>$R$17:$R$25</formula1>
    </dataValidation>
    <dataValidation type="list" allowBlank="1" showInputMessage="1" showErrorMessage="1" sqref="D38:AH52 D60:AF74 D82:AH96 D104:AG118 D126:AH140 D148:AG162 D170:AH184 D192:AH206 D214:AG228 D236:AH250 D258:AG272 D280:AH294">
      <formula1>$R$17:$R$27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P21"/>
  <sheetViews>
    <sheetView workbookViewId="0">
      <selection activeCell="C17" sqref="C17"/>
    </sheetView>
  </sheetViews>
  <sheetFormatPr baseColWidth="10" defaultColWidth="9.109375" defaultRowHeight="14.4" x14ac:dyDescent="0.3"/>
  <cols>
    <col min="2" max="2" width="21.109375" customWidth="1"/>
    <col min="3" max="3" width="25.44140625" customWidth="1"/>
    <col min="5" max="5" width="21.109375" customWidth="1"/>
    <col min="8" max="8" width="21.109375" customWidth="1"/>
    <col min="11" max="11" width="21.109375" customWidth="1"/>
    <col min="14" max="14" width="21.109375" customWidth="1"/>
  </cols>
  <sheetData>
    <row r="2" spans="2:16" ht="15" thickBot="1" x14ac:dyDescent="0.35">
      <c r="B2" s="15" t="s">
        <v>5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2:16" ht="15" thickBot="1" x14ac:dyDescent="0.4">
      <c r="B3" s="21" t="s">
        <v>4</v>
      </c>
      <c r="C3" s="48" t="s">
        <v>7</v>
      </c>
      <c r="D3" s="18" t="s">
        <v>8</v>
      </c>
      <c r="E3" s="21" t="s">
        <v>9</v>
      </c>
      <c r="F3" s="19" t="s">
        <v>7</v>
      </c>
      <c r="G3" s="20" t="s">
        <v>8</v>
      </c>
      <c r="H3" s="21" t="s">
        <v>6</v>
      </c>
      <c r="I3" s="19" t="s">
        <v>7</v>
      </c>
      <c r="J3" s="20" t="s">
        <v>8</v>
      </c>
      <c r="K3" s="21" t="s">
        <v>10</v>
      </c>
      <c r="L3" s="17" t="s">
        <v>7</v>
      </c>
      <c r="M3" s="18" t="s">
        <v>8</v>
      </c>
      <c r="N3" s="17" t="s">
        <v>11</v>
      </c>
      <c r="O3" s="17" t="s">
        <v>7</v>
      </c>
      <c r="P3" s="18" t="s">
        <v>8</v>
      </c>
    </row>
    <row r="4" spans="2:16" x14ac:dyDescent="0.35">
      <c r="B4" s="22" t="s">
        <v>12</v>
      </c>
      <c r="C4" s="49">
        <v>1</v>
      </c>
      <c r="D4" s="24">
        <v>1</v>
      </c>
      <c r="E4" s="22" t="s">
        <v>13</v>
      </c>
      <c r="F4" s="31">
        <v>1</v>
      </c>
      <c r="G4" s="32">
        <v>1</v>
      </c>
      <c r="H4" s="22" t="s">
        <v>13</v>
      </c>
      <c r="I4" s="31">
        <v>1</v>
      </c>
      <c r="J4" s="32">
        <v>1</v>
      </c>
      <c r="K4" s="22" t="s">
        <v>14</v>
      </c>
      <c r="L4" s="23">
        <v>1</v>
      </c>
      <c r="M4" s="24">
        <v>1</v>
      </c>
      <c r="N4" s="22"/>
      <c r="O4" s="23"/>
      <c r="P4" s="24"/>
    </row>
    <row r="5" spans="2:16" x14ac:dyDescent="0.3">
      <c r="B5" s="25" t="s">
        <v>15</v>
      </c>
      <c r="C5" s="50"/>
      <c r="D5" s="27"/>
      <c r="E5" s="25" t="s">
        <v>16</v>
      </c>
      <c r="F5" s="33"/>
      <c r="G5" s="34"/>
      <c r="H5" s="25" t="s">
        <v>15</v>
      </c>
      <c r="I5" s="33"/>
      <c r="J5" s="34"/>
      <c r="K5" s="25" t="s">
        <v>16</v>
      </c>
      <c r="L5" s="26"/>
      <c r="M5" s="27"/>
      <c r="N5" s="25"/>
      <c r="O5" s="26"/>
      <c r="P5" s="27"/>
    </row>
    <row r="6" spans="2:16" x14ac:dyDescent="0.3">
      <c r="B6" s="25" t="s">
        <v>17</v>
      </c>
      <c r="C6" s="50">
        <v>1</v>
      </c>
      <c r="D6" s="27">
        <v>5</v>
      </c>
      <c r="E6" s="25" t="s">
        <v>15</v>
      </c>
      <c r="F6" s="33"/>
      <c r="G6" s="34"/>
      <c r="H6" s="25" t="s">
        <v>17</v>
      </c>
      <c r="I6" s="33">
        <v>1</v>
      </c>
      <c r="J6" s="34">
        <v>5</v>
      </c>
      <c r="K6" s="25" t="s">
        <v>15</v>
      </c>
      <c r="L6" s="26"/>
      <c r="M6" s="27"/>
      <c r="N6" s="25"/>
      <c r="O6" s="26"/>
      <c r="P6" s="27"/>
    </row>
    <row r="7" spans="2:16" x14ac:dyDescent="0.3">
      <c r="B7" s="25" t="s">
        <v>18</v>
      </c>
      <c r="C7" s="50"/>
      <c r="D7" s="27"/>
      <c r="E7" s="35" t="s">
        <v>19</v>
      </c>
      <c r="F7" s="33"/>
      <c r="G7" s="34"/>
      <c r="H7" s="25" t="s">
        <v>20</v>
      </c>
      <c r="I7" s="33">
        <v>8</v>
      </c>
      <c r="J7" s="34">
        <v>5</v>
      </c>
      <c r="K7" s="25" t="s">
        <v>18</v>
      </c>
      <c r="L7" s="26"/>
      <c r="M7" s="27"/>
      <c r="N7" s="25"/>
      <c r="O7" s="26"/>
      <c r="P7" s="27"/>
    </row>
    <row r="8" spans="2:16" x14ac:dyDescent="0.3">
      <c r="B8" s="25" t="s">
        <v>21</v>
      </c>
      <c r="C8" s="50"/>
      <c r="D8" s="27"/>
      <c r="E8" s="25" t="s">
        <v>22</v>
      </c>
      <c r="F8" s="33">
        <v>1</v>
      </c>
      <c r="G8" s="34">
        <v>7</v>
      </c>
      <c r="H8" s="25" t="s">
        <v>18</v>
      </c>
      <c r="I8" s="33"/>
      <c r="J8" s="34"/>
      <c r="K8" s="25" t="s">
        <v>21</v>
      </c>
      <c r="L8" s="26"/>
      <c r="M8" s="27"/>
      <c r="N8" s="25"/>
      <c r="O8" s="26"/>
      <c r="P8" s="27"/>
    </row>
    <row r="9" spans="2:16" x14ac:dyDescent="0.3">
      <c r="B9" s="25" t="s">
        <v>23</v>
      </c>
      <c r="C9" s="50">
        <v>21</v>
      </c>
      <c r="D9" s="27">
        <v>7</v>
      </c>
      <c r="E9" s="35" t="s">
        <v>24</v>
      </c>
      <c r="F9" s="33"/>
      <c r="G9" s="34">
        <v>9</v>
      </c>
      <c r="H9" s="25" t="s">
        <v>25</v>
      </c>
      <c r="I9" s="33"/>
      <c r="J9" s="34"/>
      <c r="K9" s="25" t="s">
        <v>24</v>
      </c>
      <c r="L9" s="26">
        <v>1</v>
      </c>
      <c r="M9" s="27">
        <v>5</v>
      </c>
      <c r="N9" s="25"/>
      <c r="O9" s="26"/>
      <c r="P9" s="27"/>
    </row>
    <row r="10" spans="2:16" x14ac:dyDescent="0.3">
      <c r="B10" s="25" t="s">
        <v>26</v>
      </c>
      <c r="C10" s="50">
        <v>15</v>
      </c>
      <c r="D10" s="27">
        <v>8</v>
      </c>
      <c r="E10" s="35" t="s">
        <v>27</v>
      </c>
      <c r="F10" s="33"/>
      <c r="G10" s="34">
        <v>10</v>
      </c>
      <c r="H10" s="25" t="s">
        <v>23</v>
      </c>
      <c r="I10" s="33">
        <v>14</v>
      </c>
      <c r="J10" s="34">
        <v>7</v>
      </c>
      <c r="K10" s="25" t="s">
        <v>23</v>
      </c>
      <c r="L10" s="26">
        <v>1</v>
      </c>
      <c r="M10" s="27">
        <v>8</v>
      </c>
      <c r="N10" s="25"/>
      <c r="O10" s="26"/>
      <c r="P10" s="27"/>
    </row>
    <row r="11" spans="2:16" x14ac:dyDescent="0.35">
      <c r="B11" s="25" t="s">
        <v>28</v>
      </c>
      <c r="C11" s="50">
        <v>1</v>
      </c>
      <c r="D11" s="27">
        <v>11</v>
      </c>
      <c r="E11" s="36" t="s">
        <v>29</v>
      </c>
      <c r="F11" s="33">
        <v>1</v>
      </c>
      <c r="G11" s="34">
        <v>11</v>
      </c>
      <c r="H11" s="25" t="s">
        <v>26</v>
      </c>
      <c r="I11" s="33">
        <v>15</v>
      </c>
      <c r="J11" s="34">
        <v>8</v>
      </c>
      <c r="K11" s="25" t="s">
        <v>26</v>
      </c>
      <c r="L11" s="26">
        <v>15</v>
      </c>
      <c r="M11" s="27">
        <v>8</v>
      </c>
      <c r="N11" s="25"/>
      <c r="O11" s="26"/>
      <c r="P11" s="27"/>
    </row>
    <row r="12" spans="2:16" x14ac:dyDescent="0.3">
      <c r="B12" s="25" t="s">
        <v>30</v>
      </c>
      <c r="C12" s="50">
        <v>11</v>
      </c>
      <c r="D12" s="27">
        <v>11</v>
      </c>
      <c r="E12" s="36" t="s">
        <v>31</v>
      </c>
      <c r="F12" s="33">
        <v>25</v>
      </c>
      <c r="G12" s="34">
        <v>12</v>
      </c>
      <c r="H12" s="25" t="s">
        <v>28</v>
      </c>
      <c r="I12" s="33">
        <v>1</v>
      </c>
      <c r="J12" s="34">
        <v>11</v>
      </c>
      <c r="K12" s="25" t="s">
        <v>32</v>
      </c>
      <c r="L12" s="26">
        <v>1</v>
      </c>
      <c r="M12" s="27">
        <v>11</v>
      </c>
      <c r="N12" s="25"/>
      <c r="O12" s="26"/>
      <c r="P12" s="27"/>
    </row>
    <row r="13" spans="2:16" x14ac:dyDescent="0.3">
      <c r="B13" s="25" t="s">
        <v>31</v>
      </c>
      <c r="C13" s="50">
        <v>25</v>
      </c>
      <c r="D13" s="27">
        <v>12</v>
      </c>
      <c r="E13" s="25"/>
      <c r="F13" s="33"/>
      <c r="G13" s="34"/>
      <c r="H13" s="25" t="s">
        <v>30</v>
      </c>
      <c r="I13" s="33">
        <v>11</v>
      </c>
      <c r="J13" s="34">
        <v>11</v>
      </c>
      <c r="K13" s="25" t="s">
        <v>31</v>
      </c>
      <c r="L13" s="26">
        <v>25</v>
      </c>
      <c r="M13" s="27">
        <v>12</v>
      </c>
      <c r="N13" s="25"/>
      <c r="O13" s="26"/>
      <c r="P13" s="27"/>
    </row>
    <row r="14" spans="2:16" ht="15" thickBot="1" x14ac:dyDescent="0.35">
      <c r="B14" s="28"/>
      <c r="C14" s="51"/>
      <c r="D14" s="30"/>
      <c r="E14" s="28"/>
      <c r="F14" s="37"/>
      <c r="G14" s="38"/>
      <c r="H14" s="28" t="s">
        <v>31</v>
      </c>
      <c r="I14" s="37">
        <v>25</v>
      </c>
      <c r="J14" s="38">
        <v>12</v>
      </c>
      <c r="K14" s="28" t="s">
        <v>33</v>
      </c>
      <c r="L14" s="39">
        <v>26</v>
      </c>
      <c r="M14" s="40">
        <v>12</v>
      </c>
      <c r="N14" s="28"/>
      <c r="O14" s="39"/>
      <c r="P14" s="40"/>
    </row>
    <row r="17" spans="2:6" x14ac:dyDescent="0.3">
      <c r="B17" s="42" t="s">
        <v>35</v>
      </c>
      <c r="C17" s="45">
        <v>2020</v>
      </c>
      <c r="F17" t="s">
        <v>34</v>
      </c>
    </row>
    <row r="18" spans="2:6" x14ac:dyDescent="0.3">
      <c r="B18" s="43" t="s">
        <v>36</v>
      </c>
      <c r="C18" s="46"/>
    </row>
    <row r="19" spans="2:6" x14ac:dyDescent="0.35">
      <c r="B19" s="44" t="s">
        <v>37</v>
      </c>
      <c r="C19" s="47"/>
    </row>
    <row r="21" spans="2:6" x14ac:dyDescent="0.35">
      <c r="B21" t="s">
        <v>38</v>
      </c>
      <c r="C21" t="str">
        <f>"Planning!$R$16:$R$" &amp; 16+(5-COUNTIF(Planning!R17:R25,""))</f>
        <v>Planning!$R$16:$R$21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5"/>
  <sheetViews>
    <sheetView zoomScale="70" zoomScaleNormal="70" workbookViewId="0">
      <selection activeCell="A14" sqref="A14"/>
    </sheetView>
  </sheetViews>
  <sheetFormatPr baseColWidth="10" defaultRowHeight="14.4" x14ac:dyDescent="0.3"/>
  <cols>
    <col min="1" max="1" width="25.33203125" customWidth="1"/>
    <col min="2" max="32" width="5.6640625" customWidth="1"/>
  </cols>
  <sheetData>
    <row r="1" spans="1:32" ht="24" thickBot="1" x14ac:dyDescent="0.3">
      <c r="A1" s="119" t="s">
        <v>55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1"/>
      <c r="R1" s="118"/>
      <c r="S1" s="200" t="s">
        <v>56</v>
      </c>
      <c r="T1" s="201"/>
      <c r="U1" s="201"/>
      <c r="V1" s="201"/>
      <c r="W1" s="201"/>
      <c r="X1" s="201"/>
      <c r="Y1" s="201"/>
      <c r="Z1" s="205" t="s">
        <v>53</v>
      </c>
      <c r="AA1" s="201"/>
      <c r="AB1" s="201"/>
      <c r="AC1" s="201"/>
      <c r="AD1" s="205" t="s">
        <v>1</v>
      </c>
      <c r="AE1" s="201"/>
      <c r="AF1" s="207"/>
    </row>
    <row r="2" spans="1:32" ht="9.9" customHeight="1" x14ac:dyDescent="0.3">
      <c r="S2" s="202" t="s">
        <v>57</v>
      </c>
      <c r="T2" s="203"/>
      <c r="U2" s="203"/>
      <c r="V2" s="203"/>
      <c r="W2" s="203"/>
      <c r="X2" s="203"/>
      <c r="Y2" s="203"/>
      <c r="Z2" s="206" t="s">
        <v>41</v>
      </c>
      <c r="AA2" s="203"/>
      <c r="AB2" s="203"/>
      <c r="AC2" s="203"/>
      <c r="AD2" s="208"/>
      <c r="AE2" s="203"/>
      <c r="AF2" s="209"/>
    </row>
    <row r="3" spans="1:32" ht="9.9" customHeight="1" x14ac:dyDescent="0.3">
      <c r="A3" s="117"/>
      <c r="S3" s="204"/>
      <c r="T3" s="121"/>
      <c r="U3" s="121"/>
      <c r="V3" s="121"/>
      <c r="W3" s="121"/>
      <c r="X3" s="121"/>
      <c r="Y3" s="121"/>
      <c r="Z3" s="121" t="s">
        <v>47</v>
      </c>
      <c r="AA3" s="121"/>
      <c r="AB3" s="121"/>
      <c r="AC3" s="121"/>
      <c r="AD3" s="121"/>
      <c r="AE3" s="121"/>
      <c r="AF3" s="210"/>
    </row>
    <row r="4" spans="1:32" ht="9.9" customHeight="1" x14ac:dyDescent="0.3">
      <c r="A4" s="117"/>
      <c r="S4" s="147" t="s">
        <v>58</v>
      </c>
      <c r="T4" s="121"/>
      <c r="U4" s="121"/>
      <c r="V4" s="121"/>
      <c r="W4" s="121"/>
      <c r="X4" s="121"/>
      <c r="Y4" s="121"/>
      <c r="Z4" s="140" t="s">
        <v>42</v>
      </c>
      <c r="AA4" s="121"/>
      <c r="AB4" s="121"/>
      <c r="AC4" s="121"/>
      <c r="AD4" s="211"/>
      <c r="AE4" s="121"/>
      <c r="AF4" s="210"/>
    </row>
    <row r="5" spans="1:32" ht="9.9" customHeight="1" x14ac:dyDescent="0.3">
      <c r="A5" s="117"/>
      <c r="S5" s="204"/>
      <c r="T5" s="121"/>
      <c r="U5" s="121"/>
      <c r="V5" s="121"/>
      <c r="W5" s="121"/>
      <c r="X5" s="121"/>
      <c r="Y5" s="121"/>
      <c r="Z5" s="121" t="s">
        <v>48</v>
      </c>
      <c r="AA5" s="121"/>
      <c r="AB5" s="121"/>
      <c r="AC5" s="121"/>
      <c r="AD5" s="121"/>
      <c r="AE5" s="121"/>
      <c r="AF5" s="210"/>
    </row>
    <row r="6" spans="1:32" ht="9.9" customHeight="1" x14ac:dyDescent="0.3">
      <c r="A6" s="117"/>
      <c r="S6" s="147" t="s">
        <v>59</v>
      </c>
      <c r="T6" s="121"/>
      <c r="U6" s="121"/>
      <c r="V6" s="121"/>
      <c r="W6" s="121"/>
      <c r="X6" s="121"/>
      <c r="Y6" s="121"/>
      <c r="Z6" s="140" t="s">
        <v>43</v>
      </c>
      <c r="AA6" s="121"/>
      <c r="AB6" s="121"/>
      <c r="AC6" s="121"/>
      <c r="AD6" s="212"/>
      <c r="AE6" s="121"/>
      <c r="AF6" s="210"/>
    </row>
    <row r="7" spans="1:32" ht="9.9" customHeight="1" x14ac:dyDescent="0.3">
      <c r="A7" s="117"/>
      <c r="S7" s="204"/>
      <c r="T7" s="121"/>
      <c r="U7" s="121"/>
      <c r="V7" s="121"/>
      <c r="W7" s="121"/>
      <c r="X7" s="121"/>
      <c r="Y7" s="121"/>
      <c r="Z7" s="121" t="s">
        <v>49</v>
      </c>
      <c r="AA7" s="121"/>
      <c r="AB7" s="121"/>
      <c r="AC7" s="121"/>
      <c r="AD7" s="121"/>
      <c r="AE7" s="121"/>
      <c r="AF7" s="210"/>
    </row>
    <row r="8" spans="1:32" ht="9.9" customHeight="1" x14ac:dyDescent="0.3">
      <c r="A8" s="117"/>
      <c r="S8" s="147" t="s">
        <v>60</v>
      </c>
      <c r="T8" s="121"/>
      <c r="U8" s="121"/>
      <c r="V8" s="121"/>
      <c r="W8" s="121"/>
      <c r="X8" s="121"/>
      <c r="Y8" s="121"/>
      <c r="Z8" s="140" t="s">
        <v>44</v>
      </c>
      <c r="AA8" s="121"/>
      <c r="AB8" s="121"/>
      <c r="AC8" s="121"/>
      <c r="AD8" s="213"/>
      <c r="AE8" s="121"/>
      <c r="AF8" s="210"/>
    </row>
    <row r="9" spans="1:32" ht="9.9" customHeight="1" x14ac:dyDescent="0.3">
      <c r="A9" s="117"/>
      <c r="S9" s="204"/>
      <c r="T9" s="121"/>
      <c r="U9" s="121"/>
      <c r="V9" s="121"/>
      <c r="W9" s="121"/>
      <c r="X9" s="121"/>
      <c r="Y9" s="121"/>
      <c r="Z9" s="121" t="s">
        <v>50</v>
      </c>
      <c r="AA9" s="121"/>
      <c r="AB9" s="121"/>
      <c r="AC9" s="121"/>
      <c r="AD9" s="121"/>
      <c r="AE9" s="121"/>
      <c r="AF9" s="210"/>
    </row>
    <row r="10" spans="1:32" ht="9.9" customHeight="1" x14ac:dyDescent="0.3">
      <c r="A10" s="117"/>
      <c r="S10" s="147" t="s">
        <v>61</v>
      </c>
      <c r="T10" s="121"/>
      <c r="U10" s="121"/>
      <c r="V10" s="121"/>
      <c r="W10" s="121"/>
      <c r="X10" s="121"/>
      <c r="Y10" s="121"/>
      <c r="Z10" s="140" t="s">
        <v>45</v>
      </c>
      <c r="AA10" s="121"/>
      <c r="AB10" s="121"/>
      <c r="AC10" s="121"/>
      <c r="AD10" s="218"/>
      <c r="AE10" s="121"/>
      <c r="AF10" s="210"/>
    </row>
    <row r="11" spans="1:32" ht="9.9" customHeight="1" thickBot="1" x14ac:dyDescent="0.35">
      <c r="A11" s="117"/>
      <c r="S11" s="222"/>
      <c r="T11" s="217"/>
      <c r="U11" s="217"/>
      <c r="V11" s="217"/>
      <c r="W11" s="217"/>
      <c r="X11" s="217"/>
      <c r="Y11" s="217"/>
      <c r="Z11" s="217" t="s">
        <v>51</v>
      </c>
      <c r="AA11" s="217"/>
      <c r="AB11" s="217"/>
      <c r="AC11" s="217"/>
      <c r="AD11" s="217"/>
      <c r="AE11" s="217"/>
      <c r="AF11" s="219"/>
    </row>
    <row r="12" spans="1:32" ht="15" thickBot="1" x14ac:dyDescent="0.35">
      <c r="A12" s="117"/>
      <c r="S12" s="214" t="s">
        <v>62</v>
      </c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6"/>
    </row>
    <row r="13" spans="1:32" ht="15" x14ac:dyDescent="0.25">
      <c r="A13" s="117"/>
    </row>
    <row r="14" spans="1:32" ht="15" x14ac:dyDescent="0.2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ht="15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</row>
  </sheetData>
  <mergeCells count="25">
    <mergeCell ref="B1:Q1"/>
    <mergeCell ref="S4:Y5"/>
    <mergeCell ref="S6:Y7"/>
    <mergeCell ref="S8:Y9"/>
    <mergeCell ref="S10:Y11"/>
    <mergeCell ref="Z9:AC9"/>
    <mergeCell ref="Z10:AC10"/>
    <mergeCell ref="Z7:AC7"/>
    <mergeCell ref="Z8:AC8"/>
    <mergeCell ref="S12:AF12"/>
    <mergeCell ref="Z11:AC11"/>
    <mergeCell ref="AD10:AF11"/>
    <mergeCell ref="AD1:AF1"/>
    <mergeCell ref="AD2:AF3"/>
    <mergeCell ref="AD4:AF5"/>
    <mergeCell ref="AD6:AF7"/>
    <mergeCell ref="AD8:AF9"/>
    <mergeCell ref="Z6:AC6"/>
    <mergeCell ref="S1:Y1"/>
    <mergeCell ref="S2:Y3"/>
    <mergeCell ref="Z1:AC1"/>
    <mergeCell ref="Z2:AC2"/>
    <mergeCell ref="Z3:AC3"/>
    <mergeCell ref="Z4:AC4"/>
    <mergeCell ref="Z5:AC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4"/>
  <sheetViews>
    <sheetView zoomScale="70" zoomScaleNormal="70" workbookViewId="0">
      <selection activeCell="H29" sqref="H29"/>
    </sheetView>
  </sheetViews>
  <sheetFormatPr baseColWidth="10" defaultColWidth="11.44140625" defaultRowHeight="14.4" x14ac:dyDescent="0.3"/>
  <cols>
    <col min="1" max="1" width="25.33203125" style="15" customWidth="1"/>
    <col min="2" max="32" width="5.6640625" style="15" customWidth="1"/>
    <col min="33" max="16384" width="11.44140625" style="15"/>
  </cols>
  <sheetData>
    <row r="1" spans="1:32" ht="24" thickBot="1" x14ac:dyDescent="0.3">
      <c r="A1" s="119" t="s">
        <v>55</v>
      </c>
      <c r="B1" s="220" t="s">
        <v>64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1"/>
      <c r="R1" s="118"/>
      <c r="S1" s="200" t="s">
        <v>56</v>
      </c>
      <c r="T1" s="201"/>
      <c r="U1" s="201"/>
      <c r="V1" s="201"/>
      <c r="W1" s="201"/>
      <c r="X1" s="201"/>
      <c r="Y1" s="201"/>
      <c r="Z1" s="205" t="s">
        <v>53</v>
      </c>
      <c r="AA1" s="201"/>
      <c r="AB1" s="201"/>
      <c r="AC1" s="201"/>
      <c r="AD1" s="205" t="s">
        <v>1</v>
      </c>
      <c r="AE1" s="201"/>
      <c r="AF1" s="207"/>
    </row>
    <row r="2" spans="1:32" ht="9.9" customHeight="1" x14ac:dyDescent="0.3">
      <c r="S2" s="202" t="s">
        <v>57</v>
      </c>
      <c r="T2" s="203"/>
      <c r="U2" s="203"/>
      <c r="V2" s="203"/>
      <c r="W2" s="203"/>
      <c r="X2" s="203"/>
      <c r="Y2" s="203"/>
      <c r="Z2" s="206" t="s">
        <v>41</v>
      </c>
      <c r="AA2" s="203"/>
      <c r="AB2" s="203"/>
      <c r="AC2" s="203"/>
      <c r="AD2" s="208"/>
      <c r="AE2" s="203"/>
      <c r="AF2" s="209"/>
    </row>
    <row r="3" spans="1:32" ht="9.9" customHeight="1" x14ac:dyDescent="0.3">
      <c r="A3" s="117"/>
      <c r="S3" s="204"/>
      <c r="T3" s="121"/>
      <c r="U3" s="121"/>
      <c r="V3" s="121"/>
      <c r="W3" s="121"/>
      <c r="X3" s="121"/>
      <c r="Y3" s="121"/>
      <c r="Z3" s="121" t="s">
        <v>47</v>
      </c>
      <c r="AA3" s="121"/>
      <c r="AB3" s="121"/>
      <c r="AC3" s="121"/>
      <c r="AD3" s="121"/>
      <c r="AE3" s="121"/>
      <c r="AF3" s="210"/>
    </row>
    <row r="4" spans="1:32" ht="9.9" customHeight="1" x14ac:dyDescent="0.3">
      <c r="A4" s="117"/>
      <c r="S4" s="147" t="s">
        <v>58</v>
      </c>
      <c r="T4" s="121"/>
      <c r="U4" s="121"/>
      <c r="V4" s="121"/>
      <c r="W4" s="121"/>
      <c r="X4" s="121"/>
      <c r="Y4" s="121"/>
      <c r="Z4" s="140" t="s">
        <v>42</v>
      </c>
      <c r="AA4" s="121"/>
      <c r="AB4" s="121"/>
      <c r="AC4" s="121"/>
      <c r="AD4" s="211"/>
      <c r="AE4" s="121"/>
      <c r="AF4" s="210"/>
    </row>
    <row r="5" spans="1:32" ht="9.9" customHeight="1" x14ac:dyDescent="0.3">
      <c r="A5" s="117"/>
      <c r="S5" s="204"/>
      <c r="T5" s="121"/>
      <c r="U5" s="121"/>
      <c r="V5" s="121"/>
      <c r="W5" s="121"/>
      <c r="X5" s="121"/>
      <c r="Y5" s="121"/>
      <c r="Z5" s="121" t="s">
        <v>48</v>
      </c>
      <c r="AA5" s="121"/>
      <c r="AB5" s="121"/>
      <c r="AC5" s="121"/>
      <c r="AD5" s="121"/>
      <c r="AE5" s="121"/>
      <c r="AF5" s="210"/>
    </row>
    <row r="6" spans="1:32" ht="9.9" customHeight="1" x14ac:dyDescent="0.3">
      <c r="A6" s="117"/>
      <c r="S6" s="147" t="s">
        <v>59</v>
      </c>
      <c r="T6" s="121"/>
      <c r="U6" s="121"/>
      <c r="V6" s="121"/>
      <c r="W6" s="121"/>
      <c r="X6" s="121"/>
      <c r="Y6" s="121"/>
      <c r="Z6" s="140" t="s">
        <v>43</v>
      </c>
      <c r="AA6" s="121"/>
      <c r="AB6" s="121"/>
      <c r="AC6" s="121"/>
      <c r="AD6" s="212"/>
      <c r="AE6" s="121"/>
      <c r="AF6" s="210"/>
    </row>
    <row r="7" spans="1:32" ht="9.9" customHeight="1" x14ac:dyDescent="0.3">
      <c r="A7" s="117"/>
      <c r="S7" s="204"/>
      <c r="T7" s="121"/>
      <c r="U7" s="121"/>
      <c r="V7" s="121"/>
      <c r="W7" s="121"/>
      <c r="X7" s="121"/>
      <c r="Y7" s="121"/>
      <c r="Z7" s="121" t="s">
        <v>49</v>
      </c>
      <c r="AA7" s="121"/>
      <c r="AB7" s="121"/>
      <c r="AC7" s="121"/>
      <c r="AD7" s="121"/>
      <c r="AE7" s="121"/>
      <c r="AF7" s="210"/>
    </row>
    <row r="8" spans="1:32" ht="9.9" customHeight="1" x14ac:dyDescent="0.3">
      <c r="A8" s="117"/>
      <c r="S8" s="147" t="s">
        <v>60</v>
      </c>
      <c r="T8" s="121"/>
      <c r="U8" s="121"/>
      <c r="V8" s="121"/>
      <c r="W8" s="121"/>
      <c r="X8" s="121"/>
      <c r="Y8" s="121"/>
      <c r="Z8" s="140" t="s">
        <v>44</v>
      </c>
      <c r="AA8" s="121"/>
      <c r="AB8" s="121"/>
      <c r="AC8" s="121"/>
      <c r="AD8" s="213"/>
      <c r="AE8" s="121"/>
      <c r="AF8" s="210"/>
    </row>
    <row r="9" spans="1:32" ht="9.9" customHeight="1" x14ac:dyDescent="0.3">
      <c r="A9" s="117"/>
      <c r="S9" s="204"/>
      <c r="T9" s="121"/>
      <c r="U9" s="121"/>
      <c r="V9" s="121"/>
      <c r="W9" s="121"/>
      <c r="X9" s="121"/>
      <c r="Y9" s="121"/>
      <c r="Z9" s="121" t="s">
        <v>50</v>
      </c>
      <c r="AA9" s="121"/>
      <c r="AB9" s="121"/>
      <c r="AC9" s="121"/>
      <c r="AD9" s="121"/>
      <c r="AE9" s="121"/>
      <c r="AF9" s="210"/>
    </row>
    <row r="10" spans="1:32" ht="9.9" customHeight="1" x14ac:dyDescent="0.3">
      <c r="A10" s="117"/>
      <c r="S10" s="147" t="s">
        <v>61</v>
      </c>
      <c r="T10" s="121"/>
      <c r="U10" s="121"/>
      <c r="V10" s="121"/>
      <c r="W10" s="121"/>
      <c r="X10" s="121"/>
      <c r="Y10" s="121"/>
      <c r="Z10" s="140" t="s">
        <v>45</v>
      </c>
      <c r="AA10" s="121"/>
      <c r="AB10" s="121"/>
      <c r="AC10" s="121"/>
      <c r="AD10" s="218"/>
      <c r="AE10" s="121"/>
      <c r="AF10" s="210"/>
    </row>
    <row r="11" spans="1:32" ht="9.9" customHeight="1" thickBot="1" x14ac:dyDescent="0.35">
      <c r="A11" s="117"/>
      <c r="S11" s="222"/>
      <c r="T11" s="217"/>
      <c r="U11" s="217"/>
      <c r="V11" s="217"/>
      <c r="W11" s="217"/>
      <c r="X11" s="217"/>
      <c r="Y11" s="217"/>
      <c r="Z11" s="217" t="s">
        <v>51</v>
      </c>
      <c r="AA11" s="217"/>
      <c r="AB11" s="217"/>
      <c r="AC11" s="217"/>
      <c r="AD11" s="217"/>
      <c r="AE11" s="217"/>
      <c r="AF11" s="219"/>
    </row>
    <row r="12" spans="1:32" ht="15" thickBot="1" x14ac:dyDescent="0.35">
      <c r="A12" s="117"/>
      <c r="S12" s="214" t="s">
        <v>62</v>
      </c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6"/>
    </row>
    <row r="13" spans="1:32" ht="15" x14ac:dyDescent="0.25">
      <c r="A13" s="117"/>
    </row>
    <row r="14" spans="1:32" ht="18.75" x14ac:dyDescent="0.25">
      <c r="A14" s="84" t="str">
        <f>"Janvier " &amp; ParamAnnee</f>
        <v>Janvier 2020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</row>
    <row r="15" spans="1:32" ht="15" x14ac:dyDescent="0.25">
      <c r="A15" s="86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ht="15" x14ac:dyDescent="0.25">
      <c r="A16" s="89" t="s">
        <v>64</v>
      </c>
      <c r="B16" s="72" t="s">
        <v>48</v>
      </c>
      <c r="C16" s="41"/>
      <c r="D16" s="41"/>
      <c r="E16" s="61"/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 t="s">
        <v>50</v>
      </c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 t="s">
        <v>49</v>
      </c>
    </row>
    <row r="18" spans="1:32" ht="18.75" x14ac:dyDescent="0.25">
      <c r="A18" s="84" t="str">
        <f>"Mars " &amp; ParamAnnee</f>
        <v>Mars 2020</v>
      </c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</row>
    <row r="19" spans="1:32" ht="15" x14ac:dyDescent="0.25">
      <c r="A19" s="86"/>
      <c r="B19" s="62">
        <f>DATE(Annee,3,1)</f>
        <v>43891</v>
      </c>
      <c r="C19" s="57">
        <f>B19+1</f>
        <v>43892</v>
      </c>
      <c r="D19" s="57">
        <f t="shared" ref="D19:AF19" si="1">C19+1</f>
        <v>43893</v>
      </c>
      <c r="E19" s="57">
        <f t="shared" si="1"/>
        <v>43894</v>
      </c>
      <c r="F19" s="57">
        <f t="shared" si="1"/>
        <v>43895</v>
      </c>
      <c r="G19" s="57">
        <f t="shared" si="1"/>
        <v>43896</v>
      </c>
      <c r="H19" s="60">
        <f t="shared" si="1"/>
        <v>43897</v>
      </c>
      <c r="I19" s="62">
        <f t="shared" si="1"/>
        <v>43898</v>
      </c>
      <c r="J19" s="57">
        <f t="shared" si="1"/>
        <v>43899</v>
      </c>
      <c r="K19" s="57">
        <f t="shared" si="1"/>
        <v>43900</v>
      </c>
      <c r="L19" s="57">
        <f t="shared" si="1"/>
        <v>43901</v>
      </c>
      <c r="M19" s="57">
        <f t="shared" si="1"/>
        <v>43902</v>
      </c>
      <c r="N19" s="57">
        <f t="shared" si="1"/>
        <v>43903</v>
      </c>
      <c r="O19" s="60">
        <f t="shared" si="1"/>
        <v>43904</v>
      </c>
      <c r="P19" s="62">
        <f t="shared" si="1"/>
        <v>43905</v>
      </c>
      <c r="Q19" s="57">
        <f t="shared" si="1"/>
        <v>43906</v>
      </c>
      <c r="R19" s="57">
        <f t="shared" si="1"/>
        <v>43907</v>
      </c>
      <c r="S19" s="57">
        <f t="shared" si="1"/>
        <v>43908</v>
      </c>
      <c r="T19" s="57">
        <f t="shared" si="1"/>
        <v>43909</v>
      </c>
      <c r="U19" s="57">
        <f t="shared" si="1"/>
        <v>43910</v>
      </c>
      <c r="V19" s="60">
        <f t="shared" si="1"/>
        <v>43911</v>
      </c>
      <c r="W19" s="62">
        <f t="shared" si="1"/>
        <v>43912</v>
      </c>
      <c r="X19" s="57">
        <f t="shared" si="1"/>
        <v>43913</v>
      </c>
      <c r="Y19" s="57">
        <f t="shared" si="1"/>
        <v>43914</v>
      </c>
      <c r="Z19" s="57">
        <f t="shared" si="1"/>
        <v>43915</v>
      </c>
      <c r="AA19" s="57">
        <f t="shared" si="1"/>
        <v>43916</v>
      </c>
      <c r="AB19" s="57">
        <f t="shared" si="1"/>
        <v>43917</v>
      </c>
      <c r="AC19" s="60">
        <f t="shared" si="1"/>
        <v>43918</v>
      </c>
      <c r="AD19" s="62">
        <f t="shared" si="1"/>
        <v>43919</v>
      </c>
      <c r="AE19" s="57">
        <f t="shared" si="1"/>
        <v>43920</v>
      </c>
      <c r="AF19" s="57">
        <f t="shared" si="1"/>
        <v>43921</v>
      </c>
    </row>
    <row r="20" spans="1:32" ht="15" x14ac:dyDescent="0.25">
      <c r="A20" s="89" t="s">
        <v>64</v>
      </c>
      <c r="B20" s="63"/>
      <c r="C20" s="41"/>
      <c r="D20" s="41"/>
      <c r="E20" s="41"/>
      <c r="F20" s="41"/>
      <c r="G20" s="41"/>
      <c r="H20" s="61"/>
      <c r="I20" s="63" t="s">
        <v>44</v>
      </c>
      <c r="J20" s="41"/>
      <c r="K20" s="41"/>
      <c r="L20" s="41"/>
      <c r="M20" s="41"/>
      <c r="N20" s="41"/>
      <c r="O20" s="61"/>
      <c r="P20" s="63"/>
      <c r="Q20" s="41"/>
      <c r="R20" s="41"/>
      <c r="S20" s="41"/>
      <c r="T20" s="41"/>
      <c r="U20" s="41"/>
      <c r="V20" s="61"/>
      <c r="W20" s="63"/>
      <c r="X20" s="41"/>
      <c r="Y20" s="41"/>
      <c r="Z20" s="41"/>
      <c r="AA20" s="41"/>
      <c r="AB20" s="41"/>
      <c r="AC20" s="61"/>
      <c r="AD20" s="63"/>
      <c r="AE20" s="41"/>
      <c r="AF20" s="41"/>
    </row>
    <row r="22" spans="1:32" ht="18.75" x14ac:dyDescent="0.25">
      <c r="A22" s="84" t="str">
        <f>"Avril " &amp; ParamAnnee</f>
        <v>Avril 2020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</row>
    <row r="23" spans="1:32" ht="15" x14ac:dyDescent="0.25">
      <c r="A23" s="86"/>
      <c r="B23" s="57">
        <f>DATE(Annee,4,1)</f>
        <v>43922</v>
      </c>
      <c r="C23" s="57">
        <f>B23+1</f>
        <v>43923</v>
      </c>
      <c r="D23" s="57">
        <f t="shared" ref="D23:AE23" si="2">C23+1</f>
        <v>43924</v>
      </c>
      <c r="E23" s="60">
        <f t="shared" si="2"/>
        <v>43925</v>
      </c>
      <c r="F23" s="62">
        <f t="shared" si="2"/>
        <v>43926</v>
      </c>
      <c r="G23" s="57">
        <f t="shared" si="2"/>
        <v>43927</v>
      </c>
      <c r="H23" s="57">
        <f t="shared" si="2"/>
        <v>43928</v>
      </c>
      <c r="I23" s="57">
        <f t="shared" si="2"/>
        <v>43929</v>
      </c>
      <c r="J23" s="57">
        <f t="shared" si="2"/>
        <v>43930</v>
      </c>
      <c r="K23" s="71">
        <f t="shared" si="2"/>
        <v>43931</v>
      </c>
      <c r="L23" s="60">
        <f t="shared" si="2"/>
        <v>43932</v>
      </c>
      <c r="M23" s="62">
        <f t="shared" si="2"/>
        <v>43933</v>
      </c>
      <c r="N23" s="71">
        <f t="shared" si="2"/>
        <v>43934</v>
      </c>
      <c r="O23" s="57">
        <f t="shared" si="2"/>
        <v>43935</v>
      </c>
      <c r="P23" s="57">
        <f t="shared" si="2"/>
        <v>43936</v>
      </c>
      <c r="Q23" s="57">
        <f t="shared" si="2"/>
        <v>43937</v>
      </c>
      <c r="R23" s="57">
        <f t="shared" si="2"/>
        <v>43938</v>
      </c>
      <c r="S23" s="60">
        <f t="shared" si="2"/>
        <v>43939</v>
      </c>
      <c r="T23" s="62">
        <f t="shared" si="2"/>
        <v>43940</v>
      </c>
      <c r="U23" s="57">
        <f t="shared" si="2"/>
        <v>43941</v>
      </c>
      <c r="V23" s="57">
        <f t="shared" si="2"/>
        <v>43942</v>
      </c>
      <c r="W23" s="57">
        <f t="shared" si="2"/>
        <v>43943</v>
      </c>
      <c r="X23" s="57">
        <f t="shared" si="2"/>
        <v>43944</v>
      </c>
      <c r="Y23" s="57">
        <f t="shared" si="2"/>
        <v>43945</v>
      </c>
      <c r="Z23" s="60">
        <f t="shared" si="2"/>
        <v>43946</v>
      </c>
      <c r="AA23" s="62">
        <f t="shared" si="2"/>
        <v>43947</v>
      </c>
      <c r="AB23" s="57">
        <f t="shared" si="2"/>
        <v>43948</v>
      </c>
      <c r="AC23" s="57">
        <f t="shared" si="2"/>
        <v>43949</v>
      </c>
      <c r="AD23" s="57">
        <f t="shared" si="2"/>
        <v>43950</v>
      </c>
      <c r="AE23" s="57">
        <f t="shared" si="2"/>
        <v>43951</v>
      </c>
    </row>
    <row r="24" spans="1:32" ht="15" x14ac:dyDescent="0.25">
      <c r="A24" s="89" t="s">
        <v>64</v>
      </c>
      <c r="B24" s="41"/>
      <c r="C24" s="41" t="s">
        <v>43</v>
      </c>
      <c r="D24" s="41"/>
      <c r="E24" s="61"/>
      <c r="F24" s="63"/>
      <c r="G24" s="41"/>
      <c r="H24" s="41"/>
      <c r="I24" s="41"/>
      <c r="J24" s="41" t="s">
        <v>50</v>
      </c>
      <c r="K24" s="72"/>
      <c r="L24" s="61"/>
      <c r="M24" s="63"/>
      <c r="N24" s="72"/>
      <c r="O24" s="41"/>
      <c r="P24" s="41"/>
      <c r="Q24" s="41"/>
      <c r="R24" s="41"/>
      <c r="S24" s="61"/>
      <c r="T24" s="63"/>
      <c r="U24" s="41"/>
      <c r="V24" s="41"/>
      <c r="W24" s="41"/>
      <c r="X24" s="41"/>
      <c r="Y24" s="41"/>
      <c r="Z24" s="61"/>
      <c r="AA24" s="63"/>
      <c r="AB24" s="41"/>
      <c r="AC24" s="41"/>
      <c r="AD24" s="41"/>
      <c r="AE24" s="41"/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F16">
    <cfRule type="containsText" dxfId="14" priority="11" operator="containsText" text="V">
      <formula>NOT(ISERROR(SEARCH("V",B15)))</formula>
    </cfRule>
    <cfRule type="containsText" dxfId="13" priority="12" operator="containsText" text="SC">
      <formula>NOT(ISERROR(SEARCH("SC",B15)))</formula>
    </cfRule>
    <cfRule type="containsText" dxfId="12" priority="13" operator="containsText" text="SL">
      <formula>NOT(ISERROR(SEARCH("SL",B15)))</formula>
    </cfRule>
    <cfRule type="containsText" dxfId="11" priority="14" operator="containsText" text="Y">
      <formula>NOT(ISERROR(SEARCH("Y",B15)))</formula>
    </cfRule>
    <cfRule type="containsText" dxfId="10" priority="15" operator="containsText" text="*P*">
      <formula>NOT(ISERROR(SEARCH("*P*",B15)))</formula>
    </cfRule>
  </conditionalFormatting>
  <conditionalFormatting sqref="B18:AF20">
    <cfRule type="containsText" dxfId="9" priority="6" operator="containsText" text="V">
      <formula>NOT(ISERROR(SEARCH("V",B18)))</formula>
    </cfRule>
    <cfRule type="containsText" dxfId="8" priority="7" operator="containsText" text="SC">
      <formula>NOT(ISERROR(SEARCH("SC",B18)))</formula>
    </cfRule>
    <cfRule type="containsText" dxfId="7" priority="8" operator="containsText" text="SL">
      <formula>NOT(ISERROR(SEARCH("SL",B18)))</formula>
    </cfRule>
    <cfRule type="containsText" dxfId="6" priority="9" operator="containsText" text="Y">
      <formula>NOT(ISERROR(SEARCH("Y",B18)))</formula>
    </cfRule>
    <cfRule type="containsText" dxfId="5" priority="10" operator="containsText" text="*P*">
      <formula>NOT(ISERROR(SEARCH("*P*",B18)))</formula>
    </cfRule>
  </conditionalFormatting>
  <conditionalFormatting sqref="B22:AE24">
    <cfRule type="containsText" dxfId="4" priority="1" operator="containsText" text="V">
      <formula>NOT(ISERROR(SEARCH("V",B22)))</formula>
    </cfRule>
    <cfRule type="containsText" dxfId="3" priority="2" operator="containsText" text="SC">
      <formula>NOT(ISERROR(SEARCH("SC",B22)))</formula>
    </cfRule>
    <cfRule type="containsText" dxfId="2" priority="3" operator="containsText" text="SL">
      <formula>NOT(ISERROR(SEARCH("SL",B22)))</formula>
    </cfRule>
    <cfRule type="containsText" dxfId="1" priority="4" operator="containsText" text="Y">
      <formula>NOT(ISERROR(SEARCH("Y",B22)))</formula>
    </cfRule>
    <cfRule type="containsText" dxfId="0" priority="5" operator="containsText" text="*P*">
      <formula>NOT(ISERROR(SEARCH("*P*",B22)))</formula>
    </cfRule>
  </conditionalFormatting>
  <dataValidations count="1">
    <dataValidation type="list" allowBlank="1" showInputMessage="1" showErrorMessage="1" sqref="B16:AF16 B20:AF20 B24:AE24">
      <formula1>$R$17:$R$27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97</vt:i4>
      </vt:variant>
    </vt:vector>
  </HeadingPairs>
  <TitlesOfParts>
    <vt:vector size="100" baseType="lpstr">
      <vt:lpstr>Planning</vt:lpstr>
      <vt:lpstr>modèle</vt:lpstr>
      <vt:lpstr>test</vt:lpstr>
      <vt:lpstr>Administration</vt:lpstr>
      <vt:lpstr>Annee</vt:lpstr>
      <vt:lpstr>CalendrierE1</vt:lpstr>
      <vt:lpstr>CalendrierE2</vt:lpstr>
      <vt:lpstr>CalendrierE3</vt:lpstr>
      <vt:lpstr>CalendrierE4</vt:lpstr>
      <vt:lpstr>CalendrierE5</vt:lpstr>
      <vt:lpstr>CalendrierM1</vt:lpstr>
      <vt:lpstr>CalendrierM10</vt:lpstr>
      <vt:lpstr>CalendrierM11</vt:lpstr>
      <vt:lpstr>CalendrierM12</vt:lpstr>
      <vt:lpstr>CalendrierM13</vt:lpstr>
      <vt:lpstr>CalendrierM14</vt:lpstr>
      <vt:lpstr>CalendrierM15</vt:lpstr>
      <vt:lpstr>CalendrierM16</vt:lpstr>
      <vt:lpstr>CalendrierM17</vt:lpstr>
      <vt:lpstr>CalendrierM18</vt:lpstr>
      <vt:lpstr>CalendrierM2</vt:lpstr>
      <vt:lpstr>CalendrierM3</vt:lpstr>
      <vt:lpstr>CalendrierM4</vt:lpstr>
      <vt:lpstr>CalendrierM5</vt:lpstr>
      <vt:lpstr>CalendrierM6</vt:lpstr>
      <vt:lpstr>CalendrierM7</vt:lpstr>
      <vt:lpstr>CalendrierM8</vt:lpstr>
      <vt:lpstr>CalendrierM9</vt:lpstr>
      <vt:lpstr>Couleur1</vt:lpstr>
      <vt:lpstr>Couleur2</vt:lpstr>
      <vt:lpstr>Couleur3</vt:lpstr>
      <vt:lpstr>Couleur4</vt:lpstr>
      <vt:lpstr>Couleur5</vt:lpstr>
      <vt:lpstr>Evenement1</vt:lpstr>
      <vt:lpstr>Evenement2</vt:lpstr>
      <vt:lpstr>Evenement3</vt:lpstr>
      <vt:lpstr>Evenement4</vt:lpstr>
      <vt:lpstr>Evenement5</vt:lpstr>
      <vt:lpstr>Evenements</vt:lpstr>
      <vt:lpstr>FerieSuisse</vt:lpstr>
      <vt:lpstr>JourFerieCouleur</vt:lpstr>
      <vt:lpstr>JoursContenu</vt:lpstr>
      <vt:lpstr>JoursEntete</vt:lpstr>
      <vt:lpstr>JoursFeriesDates</vt:lpstr>
      <vt:lpstr>JoursFeriesOuiNon</vt:lpstr>
      <vt:lpstr>JoursFeriesPays</vt:lpstr>
      <vt:lpstr>JoursFeriesTout</vt:lpstr>
      <vt:lpstr>ListFeriesDates</vt:lpstr>
      <vt:lpstr>ListFeriesNoms</vt:lpstr>
      <vt:lpstr>Membre1</vt:lpstr>
      <vt:lpstr>Membre10</vt:lpstr>
      <vt:lpstr>Membre11</vt:lpstr>
      <vt:lpstr>Membre12</vt:lpstr>
      <vt:lpstr>Membre13</vt:lpstr>
      <vt:lpstr>Membre14</vt:lpstr>
      <vt:lpstr>Membre15</vt:lpstr>
      <vt:lpstr>Membre16</vt:lpstr>
      <vt:lpstr>Membre17</vt:lpstr>
      <vt:lpstr>Membre18</vt:lpstr>
      <vt:lpstr>Membre2</vt:lpstr>
      <vt:lpstr>Membre3</vt:lpstr>
      <vt:lpstr>Membre4</vt:lpstr>
      <vt:lpstr>Membre5</vt:lpstr>
      <vt:lpstr>Membre6</vt:lpstr>
      <vt:lpstr>Membre7</vt:lpstr>
      <vt:lpstr>Membre8</vt:lpstr>
      <vt:lpstr>Membre9</vt:lpstr>
      <vt:lpstr>Mois1</vt:lpstr>
      <vt:lpstr>Mois1_Jour1</vt:lpstr>
      <vt:lpstr>Mois10</vt:lpstr>
      <vt:lpstr>Mois10_Jour1</vt:lpstr>
      <vt:lpstr>Mois11</vt:lpstr>
      <vt:lpstr>Mois11_Jour1</vt:lpstr>
      <vt:lpstr>Mois12</vt:lpstr>
      <vt:lpstr>Mois12_Jour1</vt:lpstr>
      <vt:lpstr>Mois2</vt:lpstr>
      <vt:lpstr>Mois2_Jour1</vt:lpstr>
      <vt:lpstr>Mois3</vt:lpstr>
      <vt:lpstr>Mois3_Jour1</vt:lpstr>
      <vt:lpstr>Mois4</vt:lpstr>
      <vt:lpstr>Mois4_Jour1</vt:lpstr>
      <vt:lpstr>Mois5</vt:lpstr>
      <vt:lpstr>Mois5_Jour1</vt:lpstr>
      <vt:lpstr>Mois6</vt:lpstr>
      <vt:lpstr>Mois6_Jour1</vt:lpstr>
      <vt:lpstr>Mois7</vt:lpstr>
      <vt:lpstr>Mois7_Jour1</vt:lpstr>
      <vt:lpstr>Mois8</vt:lpstr>
      <vt:lpstr>Mois8_Jour1</vt:lpstr>
      <vt:lpstr>Mois9</vt:lpstr>
      <vt:lpstr>Mois9_Jour1</vt:lpstr>
      <vt:lpstr>ParamAnnee</vt:lpstr>
      <vt:lpstr>ParamFeries</vt:lpstr>
      <vt:lpstr>ParamPays</vt:lpstr>
      <vt:lpstr>Raccourci1</vt:lpstr>
      <vt:lpstr>Raccourci2</vt:lpstr>
      <vt:lpstr>Raccourci3</vt:lpstr>
      <vt:lpstr>Raccourci4</vt:lpstr>
      <vt:lpstr>Raccourci5</vt:lpstr>
      <vt:lpstr>Raccourcis</vt:lpstr>
    </vt:vector>
  </TitlesOfParts>
  <Company>Excel-Malin.com (https://excel-malin.com)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Hudec, M. (Martin)</dc:creator>
  <cp:lastModifiedBy>BalzacchiS</cp:lastModifiedBy>
  <cp:lastPrinted>2019-11-27T12:09:40Z</cp:lastPrinted>
  <dcterms:created xsi:type="dcterms:W3CDTF">2016-12-08T09:08:20Z</dcterms:created>
  <dcterms:modified xsi:type="dcterms:W3CDTF">2019-12-13T17:25:36Z</dcterms:modified>
</cp:coreProperties>
</file>