
<file path=[Content_Types].xml><?xml version="1.0" encoding="utf-8"?>
<Types xmlns="http://schemas.openxmlformats.org/package/2006/content-types">
  <Default Extension="xml" ContentType="application/vnd.openxmlformats-officedocument.extended-properties+xml"/>
  <Default Extension="rels" ContentType="application/vnd.openxmlformats-package.relationships+xml"/>
  <Default Extension="bin" ContentType="application/vnd.openxmlformats-officedocument.spreadsheetml.printerSettings"/>
  <Override PartName="/docProps/core.xml" ContentType="application/vnd.openxmlformats-package.core-properties+xml"/>
  <Override PartName="/xl/workbook.xml" ContentType="application/vnd.openxmlformats-officedocument.spreadsheetml.sheet.main+xml"/>
  <Override PartName="/xl/calcChain.xml" ContentType="application/vnd.openxmlformats-officedocument.spreadsheetml.calcChain+xml"/>
  <Override PartName="/xl/worksheets/sheet31.xml" ContentType="application/vnd.openxmlformats-officedocument.spreadsheetml.worksheet+xml"/>
  <Override PartName="/xl/tables/table91.xml" ContentType="application/vnd.openxmlformats-officedocument.spreadsheetml.table+xml"/>
  <Override PartName="/xl/tables/table82.xml" ContentType="application/vnd.openxmlformats-officedocument.spreadsheetml.table+xml"/>
  <Override PartName="/xl/tables/table113.xml" ContentType="application/vnd.openxmlformats-officedocument.spreadsheetml.table+xml"/>
  <Override PartName="/xl/tables/table104.xml" ContentType="application/vnd.openxmlformats-officedocument.spreadsheetml.table+xml"/>
  <Override PartName="/xl/sharedStrings.xml" ContentType="application/vnd.openxmlformats-officedocument.spreadsheetml.sharedStrings+xml"/>
  <Override PartName="/xl/worksheets/sheet22.xml" ContentType="application/vnd.openxmlformats-officedocument.spreadsheetml.worksheet+xml"/>
  <Override PartName="/xl/tables/table75.xml" ContentType="application/vnd.openxmlformats-officedocument.spreadsheetml.table+xml"/>
  <Override PartName="/xl/tables/table26.xml" ContentType="application/vnd.openxmlformats-officedocument.spreadsheetml.table+xml"/>
  <Override PartName="/xl/tables/table67.xml" ContentType="application/vnd.openxmlformats-officedocument.spreadsheetml.table+xml"/>
  <Override PartName="/xl/tables/table18.xml" ContentType="application/vnd.openxmlformats-officedocument.spreadsheetml.table+xml"/>
  <Override PartName="/xl/tables/table59.xml" ContentType="application/vnd.openxmlformats-officedocument.spreadsheetml.table+xml"/>
  <Override PartName="/xl/tables/table410.xml" ContentType="application/vnd.openxmlformats-officedocument.spreadsheetml.table+xml"/>
  <Override PartName="/xl/tables/table311.xml" ContentType="application/vnd.openxmlformats-officedocument.spreadsheetml.table+xml"/>
  <Override PartName="/xl/worksheets/sheet13.xml" ContentType="application/vnd.openxmlformats-officedocument.spreadsheetml.worksheet+xml"/>
  <Override PartName="/xl/styles.xml" ContentType="application/vnd.openxmlformats-officedocument.spreadsheetml.styles+xml"/>
  <Override PartName="/customXml/item3.xml" ContentType="application/xml"/>
  <Override PartName="/customXml/itemProps31.xml" ContentType="application/vnd.openxmlformats-officedocument.customXmlProperties+xml"/>
  <Override PartName="/xl/theme/theme11.xml" ContentType="application/vnd.openxmlformats-officedocument.theme+xml"/>
  <Override PartName="/customXml/item22.xml" ContentType="application/xml"/>
  <Override PartName="/customXml/itemProps22.xml" ContentType="application/vnd.openxmlformats-officedocument.customXmlProperties+xml"/>
  <Override PartName="/xl/worksheets/sheet44.xml" ContentType="application/vnd.openxmlformats-officedocument.spreadsheetml.worksheet+xml"/>
  <Override PartName="/xl/tables/table1212.xml" ContentType="application/vnd.openxmlformats-officedocument.spreadsheetml.table+xml"/>
  <Override PartName="/xl/drawings/drawing11.xml" ContentType="application/vnd.openxmlformats-officedocument.drawing+xml"/>
  <Override PartName="/xl/charts/chart11.xml" ContentType="application/vnd.openxmlformats-officedocument.drawingml.chart+xml"/>
  <Override PartName="/xl/charts/colors1.xml" ContentType="application/vnd.ms-office.chartcolorstyle+xml"/>
  <Override PartName="/xl/charts/style1.xml" ContentType="application/vnd.ms-office.chartstyle+xml"/>
  <Override PartName="/customXml/item13.xml" ContentType="application/xml"/>
  <Override PartName="/customXml/itemProps13.xml" ContentType="application/vnd.openxmlformats-officedocument.customXmlProperties+xml"/>
  <Override PartName="/docProps/custom.xml" ContentType="application/vnd.openxmlformats-officedocument.custom-properties+xml"/>
</Types>
</file>

<file path=_rels/.rels>&#65279;<?xml version="1.0" encoding="utf-8"?><Relationships xmlns="http://schemas.openxmlformats.org/package/2006/relationships"><Relationship Type="http://schemas.openxmlformats.org/officeDocument/2006/relationships/extended-properties" Target="/docProps/app.xml" Id="rId3" /><Relationship Type="http://schemas.openxmlformats.org/package/2006/relationships/metadata/core-properties" Target="/docProps/core.xml" Id="rId2" /><Relationship Type="http://schemas.openxmlformats.org/officeDocument/2006/relationships/officeDocument" Target="/xl/workbook.xml" Id="rId1" /><Relationship Type="http://schemas.openxmlformats.org/officeDocument/2006/relationships/custom-properties" Target="/docProps/custom.xml" Id="rId4"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08"/>
  <workbookPr filterPrivacy="1"/>
  <xr:revisionPtr revIDLastSave="0" documentId="13_ncr:1_{6D0F700A-5A26-421C-B4AD-7212DDA09292}" xr6:coauthVersionLast="47" xr6:coauthVersionMax="47" xr10:uidLastSave="{00000000-0000-0000-0000-000000000000}"/>
  <bookViews>
    <workbookView xWindow="-120" yWindow="-120" windowWidth="29040" windowHeight="17640" activeTab="1" xr2:uid="{00000000-000D-0000-FFFF-FFFF00000000}"/>
  </bookViews>
  <sheets>
    <sheet name="Début" sheetId="5" r:id="rId1"/>
    <sheet name="Dépenses" sheetId="1" r:id="rId2"/>
    <sheet name="Recettes" sheetId="2" r:id="rId3"/>
    <sheet name="Synthèse du compte de résultat"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 i="3" l="1"/>
  <c r="B1" i="3"/>
  <c r="D1" i="2"/>
  <c r="B1" i="2"/>
  <c r="C32" i="1" l="1"/>
  <c r="D32" i="1"/>
  <c r="G24" i="1"/>
  <c r="H24" i="1"/>
  <c r="C25" i="1"/>
  <c r="D25" i="1"/>
  <c r="G19" i="1"/>
  <c r="H19" i="1"/>
  <c r="C19" i="1"/>
  <c r="D19" i="1"/>
  <c r="G11" i="1"/>
  <c r="H11" i="1"/>
  <c r="C11" i="1"/>
  <c r="D11" i="1"/>
  <c r="H4" i="1" l="1"/>
  <c r="G4" i="1"/>
  <c r="C6" i="3" s="1"/>
  <c r="F7" i="2"/>
  <c r="F8" i="2"/>
  <c r="F9" i="2"/>
  <c r="F13" i="2"/>
  <c r="F14" i="2"/>
  <c r="F15" i="2"/>
  <c r="F19" i="2"/>
  <c r="F20" i="2"/>
  <c r="F21" i="2"/>
  <c r="F25" i="2"/>
  <c r="F26" i="2"/>
  <c r="F27" i="2"/>
  <c r="F28" i="2"/>
  <c r="G7" i="2"/>
  <c r="G8" i="2"/>
  <c r="G9" i="2"/>
  <c r="G13" i="2"/>
  <c r="G14" i="2"/>
  <c r="G15" i="2"/>
  <c r="G19" i="2"/>
  <c r="G20" i="2"/>
  <c r="G21" i="2"/>
  <c r="G25" i="2"/>
  <c r="G26" i="2"/>
  <c r="G27" i="2"/>
  <c r="G28" i="2"/>
  <c r="G29" i="2" l="1"/>
  <c r="F22" i="2"/>
  <c r="F29" i="2"/>
  <c r="G22" i="2"/>
  <c r="G16" i="2"/>
  <c r="F16" i="2"/>
  <c r="F10" i="2"/>
  <c r="G10" i="2"/>
  <c r="G4" i="2" s="1"/>
  <c r="D6" i="3"/>
  <c r="C5" i="3" l="1"/>
  <c r="C8" i="3" s="1"/>
  <c r="F4" i="2"/>
  <c r="D5" i="3" s="1"/>
  <c r="D8" i="3" l="1"/>
</calcChain>
</file>

<file path=xl/sharedStrings.xml><?xml version="1.0" encoding="utf-8"?>
<sst xmlns="http://schemas.openxmlformats.org/spreadsheetml/2006/main" count="149" uniqueCount="101">
  <si>
    <t>À PROPOS DE CE MODÈLE</t>
  </si>
  <si>
    <t>Utilisez ce classeur Budget d’événement pour effectuer le suivi des dépenses engagées et des recettes tirées d’un événement.</t>
  </si>
  <si>
    <t>Entrez le nom de l’événement ainsi que les détails dans les tableaux des feuilles de calcul Dépenses et Recettes.</t>
  </si>
  <si>
    <t>Le total des dépenses et le total des recettes sont calculés automatiquement.</t>
  </si>
  <si>
    <t>La synthèse et le graphique Compte de résultat sont mis à jour automatiquement dans la feuille de calcul Synthèse du compte de résultat.</t>
  </si>
  <si>
    <t>Remarque : </t>
  </si>
  <si>
    <t xml:space="preserve">Des instructions supplémentaires sont disponibles dans la colonne A de chaque feuille de calcul. Ce texte a été intentionnellement masqué. Pour supprimer le texte, sélectionnez la colonne A, puis SUPPRIMER. </t>
  </si>
  <si>
    <t>Pour en savoir plus sur les tables, appuyez sur MAJ, puis sur F10 au sein d’une table, et sélectionnez les options TABLE et TEXTE DE REMPLACEMENT.</t>
  </si>
  <si>
    <t>Entrez les dépenses estimées et réelles de chaque catégorie dans les tableaux correspondants de cette feuille de calcul, et le nom de l’événement en cellule D1 pour personnaliser le titre de cette feuille de calcul et des autres. Le sous-titre de cette feuille de calcul figure dans la cellule H1. Des instructions utiles sur l’utilisation de cette feuille de calcul sont disponibles dans les cellules de cette colonne. L’instruction suivante figure dans la cellule A3.</t>
  </si>
  <si>
    <t>L’étiquette Total des dépenses figure dans la cellule de droite, l’étiquette Estimé en cellule G3 et Réel en H3.</t>
  </si>
  <si>
    <t>Le total des dépenses estimées en cellule G4 et le total des dépenses réelles en H4 sont calculés automatiquement. L’instruction suivante figure dans la cellule A6.</t>
  </si>
  <si>
    <t>Entrez les dépenses consacrées au site dans le tableau à partir de la cellule de droite, et les dépenses en rafraîchissements dans le tableau à partir de la cellule F6. L’instruction suivante figure dans la cellule A13.</t>
  </si>
  <si>
    <t>Entrez les dépenses consacrées à la décoration dans le tableau à partir de la cellule de droite, et les dépenses relatives au programme dans le tableau à partir de la cellule F13. L’instruction suivante figure dans la cellule A21.</t>
  </si>
  <si>
    <t>Entrez les dépenses consacrées à la publicité dans le tableau à partir de la cellule de droite, et les dépenses relatives aux prix dans le tableau à partir de la cellule F21. L’instruction suivante figure dans la cellule A27.</t>
  </si>
  <si>
    <t>Entrez les dépenses diverses dans le tableau à partir de la cellule de droite.</t>
  </si>
  <si>
    <t>Budget d’événement pour</t>
  </si>
  <si>
    <t>TOTAL DES DÉPENSES</t>
  </si>
  <si>
    <t>Site</t>
  </si>
  <si>
    <t>Location de salle</t>
  </si>
  <si>
    <t>Personnel du site</t>
  </si>
  <si>
    <t>Matériel</t>
  </si>
  <si>
    <t>Tables et chaises</t>
  </si>
  <si>
    <t>Total</t>
  </si>
  <si>
    <t>Décorations</t>
  </si>
  <si>
    <t>Fleurs</t>
  </si>
  <si>
    <t>Bougies</t>
  </si>
  <si>
    <t>Éclairage</t>
  </si>
  <si>
    <t>Ballons</t>
  </si>
  <si>
    <t>Fournitures papier</t>
  </si>
  <si>
    <t>Publicité</t>
  </si>
  <si>
    <t>Travail graphique</t>
  </si>
  <si>
    <t>Photocopie/Impression</t>
  </si>
  <si>
    <t>Affranchissement</t>
  </si>
  <si>
    <t>Divers</t>
  </si>
  <si>
    <t>Téléphone</t>
  </si>
  <si>
    <t>Transport</t>
  </si>
  <si>
    <t>Papeterie</t>
  </si>
  <si>
    <t>Télécopie</t>
  </si>
  <si>
    <t>Estimé</t>
  </si>
  <si>
    <t>Nom de l’événement</t>
  </si>
  <si>
    <t>Réel</t>
  </si>
  <si>
    <t>Rafraîchissements</t>
  </si>
  <si>
    <t>Repas</t>
  </si>
  <si>
    <t>Boissons</t>
  </si>
  <si>
    <t>Linge de table</t>
  </si>
  <si>
    <t>Personnel et pourboires</t>
  </si>
  <si>
    <t>Programme</t>
  </si>
  <si>
    <t>Intervenants</t>
  </si>
  <si>
    <t>Présentateurs</t>
  </si>
  <si>
    <t>Déplacements</t>
  </si>
  <si>
    <t>Hôtel</t>
  </si>
  <si>
    <t>Autres</t>
  </si>
  <si>
    <t>Prix</t>
  </si>
  <si>
    <t>Rubans/Plaques/Coupes</t>
  </si>
  <si>
    <t>Cadeaux</t>
  </si>
  <si>
    <t>DÉPENSES</t>
  </si>
  <si>
    <t>Entrez les recettes estimées et réelles de chaque catégorie dans les tableaux correspondants de cette feuille de calcul. Le titre de cette feuille de calcul est mis à jour automatiquement dans les cellules de droite. Le sous-titre figure dans la cellule G1. Des instructions utiles sur l’utilisation de cette feuille de calcul sont disponibles dans les cellules de cette colonne. L’instruction suivante figure dans la cellule A3.</t>
  </si>
  <si>
    <t>L’étiquette Total des recettes figure dans la cellule de droite, l’étiquette Estimé en cellule F3 et Réel en G3.</t>
  </si>
  <si>
    <t>Le total des recettes estimées est calculé automatiquement en cellule F4 et le total des recettes réelles en G4.</t>
  </si>
  <si>
    <t>L’étiquette Entrées se trouve dans la cellule de droite.</t>
  </si>
  <si>
    <t>Entrez le nombre d’entrées estimé et réel avec le prix des billets dans le tableau à partir de la cellule de droite. Les recettes estimées et réelles issues des entrées sont calculées automatiquement. L’instruction suivante figure dans la cellule A11.</t>
  </si>
  <si>
    <t>L’étiquette Publicités dans le programme se trouve dans la cellule de droite.</t>
  </si>
  <si>
    <t>Entrez le nombre estimé et réel de publicités dans le programme ainsi que leur prix dans le tableau à partir de la cellule de droite. Les recettes estimées et réelles issues des publicités sont calculées automatiquement. L’instruction suivante figure dans la cellule A17.</t>
  </si>
  <si>
    <t>L’étiquette Exposants ou fournisseurs figure dans la cellule de droite.</t>
  </si>
  <si>
    <t>Entrez le nombre estimé et réel d’exposants et de fournisseurs ainsi que le prix des stands dans le tableau commençant dans la cellule de droite. Les recettes estimées et réelles sont calculées automatiquement. L’instruction suivante figure dans la cellule A23.</t>
  </si>
  <si>
    <t>L’étiquette Vente d’articles se trouve dans la cellule de droite.</t>
  </si>
  <si>
    <t>Entrez le nombre estimé et réel d’articles vendus ainsi que leur prix dans le tableau à partir de la cellule de droite. Les recettes estimées et réelles sont calculées automatiquement.</t>
  </si>
  <si>
    <t>TOTAL DES RECETTES</t>
  </si>
  <si>
    <t>ENTRÉES</t>
  </si>
  <si>
    <t>Nombre estimé</t>
  </si>
  <si>
    <t>EXPOSANTS/FOURNISSEURS</t>
  </si>
  <si>
    <t>Nombre réel</t>
  </si>
  <si>
    <t>Type</t>
  </si>
  <si>
    <t>Adultes</t>
  </si>
  <si>
    <t>Enfants @</t>
  </si>
  <si>
    <t>Couverture</t>
  </si>
  <si>
    <t>Demi-page</t>
  </si>
  <si>
    <t>Quart de page</t>
  </si>
  <si>
    <t>Grands stands</t>
  </si>
  <si>
    <t>Stands moyens @</t>
  </si>
  <si>
    <t>Petits stands</t>
  </si>
  <si>
    <t>Articles</t>
  </si>
  <si>
    <t>Articles @</t>
  </si>
  <si>
    <t>Revenus estimés</t>
  </si>
  <si>
    <t>Réels</t>
  </si>
  <si>
    <t>Revenus réels</t>
  </si>
  <si>
    <t>Recettes réelles</t>
  </si>
  <si>
    <t>La synthèse et le graphique Compte de résultat illustrant le total des recettes et des dépenses sont mis à jour automatiquement dans cette feuille de calcul. Le titre de cette feuille de calcul est mis à jour automatiquement dans les cellules de droite. Le sous-titre figure dans les cellules G1 et G2. Des instructions utiles sur l’utilisation de cette feuille de calcul sont disponibles dans les cellules de cette colonne. L’instruction suivante figure dans la cellule A3.</t>
  </si>
  <si>
    <t>Un histogramme comparant les recettes et dépenses estimées et réelles figure dans la cellule E3.</t>
  </si>
  <si>
    <t>Le tableau Synthèse commençant à la cellule de droite est automatiquement mis à jour. L’instruction suivante figure dans la cellule A8.</t>
  </si>
  <si>
    <t>Le total des profits ou pertes estimé est calculé automatiquement en cellule C8 et le total des profits ou pertes réel en cellule D8.</t>
  </si>
  <si>
    <t xml:space="preserve"> Total</t>
  </si>
  <si>
    <t>Total des recettes</t>
  </si>
  <si>
    <t>Total des dépenses</t>
  </si>
  <si>
    <t>Total des bénéfices
(ou perte)</t>
  </si>
  <si>
    <t>Un histogramme comparant les recettes et dépenses estimées et réelles figure dans cette cellule.</t>
  </si>
  <si>
    <t xml:space="preserve">SYNTHÈSE </t>
  </si>
  <si>
    <t>du compte de résultat</t>
  </si>
  <si>
    <t>RECETTES</t>
  </si>
  <si>
    <t>VENTE ARTICLES</t>
  </si>
  <si>
    <t>ANNONCES DANS PROGRAMME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</si>
</sst>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8" formatCode="#,##0.00\ &quot;€&quot;;[Red]\-#,##0.00\ &quot;€&quot;"/>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
  </numFmts>
  <fonts count="42" x14ac:knownFonts="1">
    <font>
      <sz val="10"/>
      <name val="Arial"/>
      <family val="2"/>
    </font>
    <font>
      <sz val="11"/>
      <color theme="1"/>
      <name val="Lucida Sans"/>
      <family val="2"/>
      <scheme val="minor"/>
    </font>
    <font>
      <sz val="8"/>
      <name val="Arial"/>
      <family val="2"/>
    </font>
    <font>
      <sz val="10"/>
      <name val="Lucida Sans"/>
      <family val="2"/>
      <scheme val="minor"/>
    </font>
    <font>
      <sz val="9"/>
      <name val="Lucida Sans"/>
      <family val="2"/>
      <scheme val="minor"/>
    </font>
    <font>
      <b/>
      <sz val="10"/>
      <name val="Century Gothic"/>
      <family val="2"/>
      <scheme val="major"/>
    </font>
    <font>
      <b/>
      <sz val="18"/>
      <color theme="0"/>
      <name val="Century Gothic"/>
      <family val="2"/>
      <scheme val="major"/>
    </font>
    <font>
      <sz val="10"/>
      <color theme="0"/>
      <name val="Century Gothic"/>
      <family val="2"/>
      <scheme val="major"/>
    </font>
    <font>
      <sz val="9"/>
      <color theme="0"/>
      <name val="Lucida Sans"/>
      <family val="2"/>
      <scheme val="minor"/>
    </font>
    <font>
      <sz val="11"/>
      <name val="Lucida Sans"/>
      <family val="2"/>
      <scheme val="minor"/>
    </font>
    <font>
      <sz val="12"/>
      <name val="Lucida Sans"/>
      <family val="2"/>
      <scheme val="minor"/>
    </font>
    <font>
      <b/>
      <sz val="12"/>
      <color theme="0"/>
      <name val="Lucida Sans"/>
      <family val="2"/>
      <scheme val="minor"/>
    </font>
    <font>
      <b/>
      <sz val="9"/>
      <color theme="1"/>
      <name val="Lucida Sans"/>
      <family val="2"/>
      <scheme val="minor"/>
    </font>
    <font>
      <sz val="9"/>
      <color theme="1"/>
      <name val="Lucida Sans"/>
      <family val="2"/>
      <scheme val="minor"/>
    </font>
    <font>
      <sz val="10"/>
      <color theme="1"/>
      <name val="Lucida Sans"/>
      <family val="2"/>
      <scheme val="minor"/>
    </font>
    <font>
      <sz val="10"/>
      <name val="Arial"/>
      <family val="2"/>
    </font>
    <font>
      <b/>
      <sz val="12"/>
      <color theme="0"/>
      <name val="Century Gothic"/>
      <family val="2"/>
      <scheme val="major"/>
    </font>
    <font>
      <b/>
      <sz val="22"/>
      <color theme="4"/>
      <name val="Century Gothic"/>
      <family val="2"/>
      <scheme val="major"/>
    </font>
    <font>
      <sz val="22"/>
      <color theme="4"/>
      <name val="Century Gothic"/>
      <family val="2"/>
      <scheme val="major"/>
    </font>
    <font>
      <b/>
      <sz val="12"/>
      <color theme="4"/>
      <name val="Lucida Sans"/>
      <family val="2"/>
      <scheme val="minor"/>
    </font>
    <font>
      <b/>
      <sz val="12"/>
      <color theme="4"/>
      <name val="Century Gothic"/>
      <family val="2"/>
      <scheme val="major"/>
    </font>
    <font>
      <b/>
      <sz val="13"/>
      <color theme="3"/>
      <name val="Lucida Sans"/>
      <family val="2"/>
      <scheme val="minor"/>
    </font>
    <font>
      <b/>
      <sz val="16"/>
      <color theme="0"/>
      <name val="Century Gothic"/>
      <family val="2"/>
      <scheme val="major"/>
    </font>
    <font>
      <sz val="11"/>
      <name val="Calibri"/>
      <family val="2"/>
    </font>
    <font>
      <b/>
      <sz val="11"/>
      <name val="Calibri"/>
      <family val="2"/>
    </font>
    <font>
      <sz val="10"/>
      <color theme="0"/>
      <name val="Lucida Sans"/>
      <family val="2"/>
      <scheme val="minor"/>
    </font>
    <font>
      <sz val="11"/>
      <color theme="1"/>
      <name val="Calibri"/>
      <family val="2"/>
    </font>
    <font>
      <sz val="10"/>
      <color theme="1"/>
      <name val="Century Gothic"/>
      <family val="2"/>
      <scheme val="major"/>
    </font>
    <font>
      <b/>
      <sz val="15"/>
      <color theme="3"/>
      <name val="Lucida Sans"/>
      <family val="2"/>
      <scheme val="minor"/>
    </font>
    <font>
      <b/>
      <sz val="11"/>
      <color theme="3"/>
      <name val="Lucida Sans"/>
      <family val="2"/>
      <scheme val="minor"/>
    </font>
    <font>
      <sz val="11"/>
      <color rgb="FF006100"/>
      <name val="Lucida Sans"/>
      <family val="2"/>
      <scheme val="minor"/>
    </font>
    <font>
      <sz val="11"/>
      <color rgb="FF9C0006"/>
      <name val="Lucida Sans"/>
      <family val="2"/>
      <scheme val="minor"/>
    </font>
    <font>
      <sz val="11"/>
      <color rgb="FF9C5700"/>
      <name val="Lucida Sans"/>
      <family val="2"/>
      <scheme val="minor"/>
    </font>
    <font>
      <sz val="11"/>
      <color rgb="FF3F3F76"/>
      <name val="Lucida Sans"/>
      <family val="2"/>
      <scheme val="minor"/>
    </font>
    <font>
      <b/>
      <sz val="11"/>
      <color rgb="FF3F3F3F"/>
      <name val="Lucida Sans"/>
      <family val="2"/>
      <scheme val="minor"/>
    </font>
    <font>
      <b/>
      <sz val="11"/>
      <color rgb="FFFA7D00"/>
      <name val="Lucida Sans"/>
      <family val="2"/>
      <scheme val="minor"/>
    </font>
    <font>
      <sz val="11"/>
      <color rgb="FFFA7D00"/>
      <name val="Lucida Sans"/>
      <family val="2"/>
      <scheme val="minor"/>
    </font>
    <font>
      <b/>
      <sz val="11"/>
      <color theme="0"/>
      <name val="Lucida Sans"/>
      <family val="2"/>
      <scheme val="minor"/>
    </font>
    <font>
      <sz val="11"/>
      <color rgb="FFFF0000"/>
      <name val="Lucida Sans"/>
      <family val="2"/>
      <scheme val="minor"/>
    </font>
    <font>
      <i/>
      <sz val="11"/>
      <color rgb="FF7F7F7F"/>
      <name val="Lucida Sans"/>
      <family val="2"/>
      <scheme val="minor"/>
    </font>
    <font>
      <b/>
      <sz val="11"/>
      <color theme="1"/>
      <name val="Lucida Sans"/>
      <family val="2"/>
      <scheme val="minor"/>
    </font>
    <font>
      <sz val="11"/>
      <color theme="0"/>
      <name val="Lucida Sans"/>
      <family val="2"/>
      <scheme val="minor"/>
    </font>
  </fonts>
  <fills count="41">
    <fill>
      <patternFill patternType="none"/>
    </fill>
    <fill>
      <patternFill patternType="gray125"/>
    </fill>
    <fill>
      <patternFill patternType="solid">
        <fgColor theme="4"/>
        <bgColor indexed="22"/>
      </patternFill>
    </fill>
    <fill>
      <patternFill patternType="solid">
        <fgColor theme="4" tint="-0.249977111117893"/>
        <bgColor indexed="22"/>
      </patternFill>
    </fill>
    <fill>
      <patternFill patternType="solid">
        <fgColor theme="0" tint="-4.9989318521683403E-2"/>
        <bgColor indexed="64"/>
      </patternFill>
    </fill>
    <fill>
      <patternFill patternType="solid">
        <fgColor theme="5"/>
        <bgColor indexed="64"/>
      </patternFill>
    </fill>
    <fill>
      <patternFill patternType="solid">
        <fgColor theme="5"/>
        <bgColor indexed="22"/>
      </patternFill>
    </fill>
    <fill>
      <patternFill patternType="solid">
        <fgColor theme="5" tint="-0.249977111117893"/>
        <bgColor indexed="22"/>
      </patternFill>
    </fill>
    <fill>
      <patternFill patternType="solid">
        <fgColor theme="0"/>
        <bgColor indexed="64"/>
      </patternFill>
    </fill>
    <fill>
      <patternFill patternType="solid">
        <fgColor theme="5"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tint="0.499984740745262"/>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xf numFmtId="0" fontId="17" fillId="4" borderId="0" applyNumberFormat="0" applyBorder="0" applyAlignment="0" applyProtection="0"/>
    <xf numFmtId="0" fontId="15" fillId="0" borderId="0"/>
    <xf numFmtId="0" fontId="21" fillId="0" borderId="1" applyNumberFormat="0" applyFill="0" applyAlignment="0" applyProtection="0"/>
    <xf numFmtId="165" fontId="15" fillId="0" borderId="0" applyFont="0" applyFill="0" applyBorder="0" applyAlignment="0" applyProtection="0"/>
    <xf numFmtId="164"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9" fontId="15" fillId="0" borderId="0" applyFont="0" applyFill="0" applyBorder="0" applyAlignment="0" applyProtection="0"/>
    <xf numFmtId="0" fontId="28" fillId="0" borderId="2" applyNumberFormat="0" applyFill="0" applyAlignment="0" applyProtection="0"/>
    <xf numFmtId="0" fontId="29" fillId="0" borderId="3" applyNumberFormat="0" applyFill="0" applyAlignment="0" applyProtection="0"/>
    <xf numFmtId="0" fontId="29" fillId="0" borderId="0" applyNumberFormat="0" applyFill="0" applyBorder="0" applyAlignment="0" applyProtection="0"/>
    <xf numFmtId="0" fontId="30" fillId="10" borderId="0" applyNumberFormat="0" applyBorder="0" applyAlignment="0" applyProtection="0"/>
    <xf numFmtId="0" fontId="31" fillId="11" borderId="0" applyNumberFormat="0" applyBorder="0" applyAlignment="0" applyProtection="0"/>
    <xf numFmtId="0" fontId="32" fillId="12" borderId="0" applyNumberFormat="0" applyBorder="0" applyAlignment="0" applyProtection="0"/>
    <xf numFmtId="0" fontId="33" fillId="13" borderId="4" applyNumberFormat="0" applyAlignment="0" applyProtection="0"/>
    <xf numFmtId="0" fontId="34" fillId="14" borderId="5" applyNumberFormat="0" applyAlignment="0" applyProtection="0"/>
    <xf numFmtId="0" fontId="35" fillId="14" borderId="4" applyNumberFormat="0" applyAlignment="0" applyProtection="0"/>
    <xf numFmtId="0" fontId="36" fillId="0" borderId="6" applyNumberFormat="0" applyFill="0" applyAlignment="0" applyProtection="0"/>
    <xf numFmtId="0" fontId="37" fillId="15" borderId="7" applyNumberFormat="0" applyAlignment="0" applyProtection="0"/>
    <xf numFmtId="0" fontId="38" fillId="0" borderId="0" applyNumberFormat="0" applyFill="0" applyBorder="0" applyAlignment="0" applyProtection="0"/>
    <xf numFmtId="0" fontId="15" fillId="16" borderId="8" applyNumberFormat="0" applyFont="0" applyAlignment="0" applyProtection="0"/>
    <xf numFmtId="0" fontId="39" fillId="0" borderId="0" applyNumberFormat="0" applyFill="0" applyBorder="0" applyAlignment="0" applyProtection="0"/>
    <xf numFmtId="0" fontId="40" fillId="0" borderId="9" applyNumberFormat="0" applyFill="0" applyAlignment="0" applyProtection="0"/>
    <xf numFmtId="0" fontId="4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4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4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4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4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4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cellStyleXfs>
  <cellXfs count="75">
    <xf numFmtId="0" fontId="0" fillId="0" borderId="0" xfId="0"/>
    <xf numFmtId="0" fontId="3" fillId="0" borderId="0" xfId="0" applyFont="1"/>
    <xf numFmtId="0" fontId="4" fillId="0" borderId="0" xfId="0" applyFont="1"/>
    <xf numFmtId="0" fontId="4" fillId="0" borderId="0" xfId="0" applyFont="1" applyAlignment="1">
      <alignment horizontal="center"/>
    </xf>
    <xf numFmtId="0" fontId="10" fillId="0" borderId="0" xfId="0" applyFont="1"/>
    <xf numFmtId="0" fontId="14" fillId="0" borderId="0" xfId="0" applyFont="1"/>
    <xf numFmtId="0" fontId="14" fillId="0" borderId="0" xfId="0" applyFont="1" applyAlignment="1">
      <alignment horizontal="left" indent="1"/>
    </xf>
    <xf numFmtId="0" fontId="0" fillId="0" borderId="0" xfId="0" applyAlignment="1">
      <alignment horizontal="left" indent="1"/>
    </xf>
    <xf numFmtId="0" fontId="14" fillId="0" borderId="0" xfId="0" applyFont="1" applyAlignment="1">
      <alignment horizontal="right" indent="1"/>
    </xf>
    <xf numFmtId="0" fontId="3" fillId="0" borderId="0" xfId="0" applyFont="1" applyAlignment="1">
      <alignment vertical="center"/>
    </xf>
    <xf numFmtId="0" fontId="14" fillId="0" borderId="0" xfId="0" applyFont="1" applyAlignment="1">
      <alignment vertical="center"/>
    </xf>
    <xf numFmtId="0" fontId="3" fillId="0" borderId="0" xfId="0" applyFont="1" applyAlignment="1">
      <alignment horizontal="right" indent="1"/>
    </xf>
    <xf numFmtId="0" fontId="3" fillId="0" borderId="0" xfId="0" applyFont="1" applyAlignment="1">
      <alignment horizontal="left" indent="1"/>
    </xf>
    <xf numFmtId="0" fontId="12" fillId="6" borderId="0" xfId="0" applyFont="1" applyFill="1" applyAlignment="1">
      <alignment vertical="center"/>
    </xf>
    <xf numFmtId="0" fontId="14" fillId="5" borderId="0" xfId="0" applyFont="1" applyFill="1" applyAlignment="1">
      <alignment horizontal="right" indent="1"/>
    </xf>
    <xf numFmtId="0" fontId="5" fillId="5" borderId="0" xfId="2" applyFont="1" applyFill="1" applyAlignment="1">
      <alignment horizontal="right" indent="1"/>
    </xf>
    <xf numFmtId="0" fontId="6" fillId="8" borderId="0" xfId="0" applyFont="1" applyFill="1" applyAlignment="1">
      <alignment horizontal="left" vertical="center" indent="1"/>
    </xf>
    <xf numFmtId="0" fontId="7" fillId="8" borderId="0" xfId="0" applyFont="1" applyFill="1" applyAlignment="1">
      <alignment vertical="center"/>
    </xf>
    <xf numFmtId="0" fontId="6" fillId="8" borderId="0" xfId="0" applyFont="1" applyFill="1" applyAlignment="1">
      <alignment horizontal="right" vertical="center" indent="1"/>
    </xf>
    <xf numFmtId="0" fontId="3" fillId="5" borderId="0" xfId="0" applyFont="1" applyFill="1" applyAlignment="1">
      <alignment horizontal="left" vertical="center" indent="1"/>
    </xf>
    <xf numFmtId="0" fontId="0" fillId="0" borderId="0" xfId="0" applyAlignment="1">
      <alignment horizontal="left" vertical="center" indent="1"/>
    </xf>
    <xf numFmtId="0" fontId="13" fillId="0" borderId="0" xfId="0" applyFont="1" applyAlignment="1">
      <alignment horizontal="left" vertical="center" indent="1"/>
    </xf>
    <xf numFmtId="0" fontId="14" fillId="0" borderId="0" xfId="0" applyFont="1" applyAlignment="1">
      <alignment horizontal="left" vertical="center" indent="1"/>
    </xf>
    <xf numFmtId="0" fontId="4" fillId="0" borderId="0" xfId="0" applyFont="1" applyAlignment="1">
      <alignment horizontal="left" vertical="center" indent="1"/>
    </xf>
    <xf numFmtId="0" fontId="18" fillId="4" borderId="0" xfId="0" applyFont="1" applyFill="1" applyAlignment="1">
      <alignment vertical="center"/>
    </xf>
    <xf numFmtId="0" fontId="17" fillId="4" borderId="0" xfId="1" applyAlignment="1">
      <alignment horizontal="right" vertical="center" indent="1"/>
    </xf>
    <xf numFmtId="0" fontId="8" fillId="0" borderId="0" xfId="0" applyFont="1"/>
    <xf numFmtId="0" fontId="0" fillId="0" borderId="0" xfId="0" applyAlignment="1">
      <alignment horizontal="right" vertical="center"/>
    </xf>
    <xf numFmtId="0" fontId="0" fillId="0" borderId="0" xfId="0" applyAlignment="1">
      <alignment horizontal="right" vertical="center" indent="1"/>
    </xf>
    <xf numFmtId="0" fontId="15" fillId="0" borderId="0" xfId="0" applyFont="1" applyAlignment="1">
      <alignment horizontal="right" vertical="center" indent="1"/>
    </xf>
    <xf numFmtId="0" fontId="0" fillId="0" borderId="0" xfId="0" applyAlignment="1">
      <alignment vertical="center"/>
    </xf>
    <xf numFmtId="0" fontId="20" fillId="4" borderId="0" xfId="0" applyFont="1" applyFill="1" applyAlignment="1">
      <alignment horizontal="right" vertical="top" indent="1"/>
    </xf>
    <xf numFmtId="0" fontId="17" fillId="4" borderId="0" xfId="1" applyAlignment="1">
      <alignment horizontal="right" vertical="top" indent="1"/>
    </xf>
    <xf numFmtId="0" fontId="18" fillId="4" borderId="0" xfId="0" applyFont="1" applyFill="1"/>
    <xf numFmtId="0" fontId="17" fillId="4" borderId="0" xfId="1" applyAlignment="1">
      <alignment horizontal="right" indent="1"/>
    </xf>
    <xf numFmtId="0" fontId="10" fillId="0" borderId="0" xfId="0" applyFont="1" applyAlignment="1">
      <alignment horizontal="right" vertical="center" indent="2"/>
    </xf>
    <xf numFmtId="0" fontId="10" fillId="0" borderId="0" xfId="0" applyFont="1" applyAlignment="1">
      <alignment horizontal="right" vertical="center" indent="1"/>
    </xf>
    <xf numFmtId="0" fontId="9" fillId="0" borderId="0" xfId="0" applyFont="1" applyAlignment="1">
      <alignment vertical="center"/>
    </xf>
    <xf numFmtId="0" fontId="9" fillId="4" borderId="0" xfId="0" applyFont="1" applyFill="1" applyAlignment="1">
      <alignment vertical="center"/>
    </xf>
    <xf numFmtId="0" fontId="11" fillId="3" borderId="0" xfId="0" applyFont="1" applyFill="1" applyAlignment="1">
      <alignment horizontal="center" vertical="center" wrapText="1"/>
    </xf>
    <xf numFmtId="0" fontId="14" fillId="0" borderId="0" xfId="0" applyFont="1" applyAlignment="1">
      <alignment horizontal="right" vertical="center" indent="1"/>
    </xf>
    <xf numFmtId="0" fontId="17" fillId="4" borderId="0" xfId="1" applyAlignment="1">
      <alignment vertical="center"/>
    </xf>
    <xf numFmtId="0" fontId="17" fillId="4" borderId="0" xfId="1" applyAlignment="1">
      <alignment horizontal="left"/>
    </xf>
    <xf numFmtId="0" fontId="16" fillId="7" borderId="0" xfId="0" applyFont="1" applyFill="1" applyAlignment="1">
      <alignment horizontal="right" vertical="center" indent="2"/>
    </xf>
    <xf numFmtId="0" fontId="16" fillId="7" borderId="0" xfId="0" applyFont="1" applyFill="1" applyAlignment="1">
      <alignment horizontal="right" vertical="center" indent="1"/>
    </xf>
    <xf numFmtId="0" fontId="19" fillId="0" borderId="0" xfId="0" applyFont="1"/>
    <xf numFmtId="0" fontId="23" fillId="0" borderId="0" xfId="0" applyFont="1" applyAlignment="1">
      <alignment wrapText="1"/>
    </xf>
    <xf numFmtId="0" fontId="22" fillId="9" borderId="0" xfId="3" applyFont="1" applyFill="1" applyBorder="1" applyAlignment="1">
      <alignment horizontal="center" vertical="center"/>
    </xf>
    <xf numFmtId="0" fontId="24" fillId="0" borderId="0" xfId="0" applyFont="1" applyAlignment="1">
      <alignment wrapText="1"/>
    </xf>
    <xf numFmtId="0" fontId="25" fillId="0" borderId="0" xfId="0" applyFont="1"/>
    <xf numFmtId="0" fontId="3" fillId="5" borderId="0" xfId="0" applyFont="1" applyFill="1" applyAlignment="1">
      <alignment horizontal="right" vertical="center"/>
    </xf>
    <xf numFmtId="0" fontId="13" fillId="0" borderId="0" xfId="0" applyFont="1" applyAlignment="1">
      <alignment horizontal="right" vertical="center" indent="1"/>
    </xf>
    <xf numFmtId="0" fontId="26" fillId="0" borderId="0" xfId="0" applyFont="1" applyAlignment="1">
      <alignment vertical="center"/>
    </xf>
    <xf numFmtId="166" fontId="11" fillId="7" borderId="0" xfId="0" applyNumberFormat="1" applyFont="1" applyFill="1" applyAlignment="1">
      <alignment vertical="center"/>
    </xf>
    <xf numFmtId="0" fontId="23" fillId="0" borderId="0" xfId="0" applyFont="1" applyAlignment="1">
      <alignment vertical="top" wrapText="1"/>
    </xf>
    <xf numFmtId="0" fontId="27" fillId="8" borderId="0" xfId="0" applyFont="1" applyFill="1" applyAlignment="1">
      <alignment horizontal="center" vertical="center"/>
    </xf>
    <xf numFmtId="0" fontId="16" fillId="7" borderId="0" xfId="0" applyFont="1" applyFill="1" applyAlignment="1">
      <alignment horizontal="center" vertical="center"/>
    </xf>
    <xf numFmtId="0" fontId="17" fillId="4" borderId="0" xfId="1" applyAlignment="1">
      <alignment horizontal="left" vertical="center" indent="3"/>
    </xf>
    <xf numFmtId="0" fontId="17" fillId="4" borderId="0" xfId="1" applyAlignment="1">
      <alignment horizontal="left" vertical="center"/>
    </xf>
    <xf numFmtId="0" fontId="17" fillId="4" borderId="0" xfId="1" applyAlignment="1">
      <alignment horizontal="left" indent="2"/>
    </xf>
    <xf numFmtId="8" fontId="12" fillId="6" borderId="0" xfId="0" applyNumberFormat="1" applyFont="1" applyFill="1" applyAlignment="1">
      <alignment horizontal="right" vertical="center" indent="1"/>
    </xf>
    <xf numFmtId="8" fontId="3" fillId="0" borderId="0" xfId="0" applyNumberFormat="1" applyFont="1" applyAlignment="1">
      <alignment horizontal="right" indent="1"/>
    </xf>
    <xf numFmtId="8" fontId="0" fillId="0" borderId="0" xfId="0" applyNumberFormat="1" applyAlignment="1">
      <alignment horizontal="right" indent="1"/>
    </xf>
    <xf numFmtId="8" fontId="13" fillId="0" borderId="0" xfId="0" applyNumberFormat="1" applyFont="1" applyAlignment="1">
      <alignment horizontal="right" vertical="center" indent="1"/>
    </xf>
    <xf numFmtId="8" fontId="13" fillId="0" borderId="0" xfId="0" applyNumberFormat="1" applyFont="1" applyAlignment="1">
      <alignment horizontal="right" indent="1"/>
    </xf>
    <xf numFmtId="8" fontId="4" fillId="0" borderId="0" xfId="0" applyNumberFormat="1" applyFont="1" applyAlignment="1">
      <alignment horizontal="right" vertical="center" indent="1"/>
    </xf>
    <xf numFmtId="8" fontId="0" fillId="0" borderId="0" xfId="0" applyNumberFormat="1" applyAlignment="1">
      <alignment horizontal="right" vertical="center" indent="1"/>
    </xf>
    <xf numFmtId="8" fontId="15" fillId="0" borderId="0" xfId="0" applyNumberFormat="1" applyFont="1" applyAlignment="1">
      <alignment horizontal="right" vertical="center" indent="1"/>
    </xf>
    <xf numFmtId="8" fontId="0" fillId="0" borderId="0" xfId="0" applyNumberFormat="1" applyAlignment="1">
      <alignment vertical="center"/>
    </xf>
    <xf numFmtId="8" fontId="9" fillId="0" borderId="0" xfId="0" applyNumberFormat="1" applyFont="1" applyAlignment="1">
      <alignment horizontal="right" vertical="center" indent="2"/>
    </xf>
    <xf numFmtId="8" fontId="9" fillId="0" borderId="0" xfId="0" applyNumberFormat="1" applyFont="1" applyAlignment="1">
      <alignment horizontal="right" vertical="center" indent="1"/>
    </xf>
    <xf numFmtId="8" fontId="9" fillId="4" borderId="0" xfId="0" applyNumberFormat="1" applyFont="1" applyFill="1" applyAlignment="1">
      <alignment horizontal="right" vertical="center" indent="2"/>
    </xf>
    <xf numFmtId="8" fontId="9" fillId="4" borderId="0" xfId="0" applyNumberFormat="1" applyFont="1" applyFill="1" applyAlignment="1">
      <alignment horizontal="right" vertical="center" indent="1"/>
    </xf>
    <xf numFmtId="8" fontId="11" fillId="2" borderId="0" xfId="0" applyNumberFormat="1" applyFont="1" applyFill="1" applyAlignment="1">
      <alignment horizontal="right" vertical="center" indent="2"/>
    </xf>
    <xf numFmtId="8" fontId="11" fillId="2" borderId="0" xfId="0" applyNumberFormat="1" applyFont="1" applyFill="1" applyAlignment="1">
      <alignment horizontal="right" vertical="center" indent="1"/>
    </xf>
  </cellXfs>
  <cellStyles count="48">
    <cellStyle name="20 % - Accent1" xfId="25" builtinId="30" customBuiltin="1"/>
    <cellStyle name="20 % - Accent2" xfId="29" builtinId="34" customBuiltin="1"/>
    <cellStyle name="20 % - Accent3" xfId="33" builtinId="38" customBuiltin="1"/>
    <cellStyle name="20 % - Accent4" xfId="37" builtinId="42" customBuiltin="1"/>
    <cellStyle name="20 % - Accent5" xfId="41" builtinId="46" customBuiltin="1"/>
    <cellStyle name="20 % - Accent6" xfId="45" builtinId="50" customBuiltin="1"/>
    <cellStyle name="40 % - Accent1" xfId="26" builtinId="31" customBuiltin="1"/>
    <cellStyle name="40 % - Accent2" xfId="30" builtinId="35" customBuiltin="1"/>
    <cellStyle name="40 % - Accent3" xfId="34" builtinId="39" customBuiltin="1"/>
    <cellStyle name="40 % - Accent4" xfId="38" builtinId="43" customBuiltin="1"/>
    <cellStyle name="40 % - Accent5" xfId="42" builtinId="47" customBuiltin="1"/>
    <cellStyle name="40 % - Accent6" xfId="46" builtinId="51" customBuiltin="1"/>
    <cellStyle name="60 % - Accent1" xfId="27" builtinId="32" customBuiltin="1"/>
    <cellStyle name="60 % - Accent2" xfId="31" builtinId="36" customBuiltin="1"/>
    <cellStyle name="60 % - Accent3" xfId="35" builtinId="40" customBuiltin="1"/>
    <cellStyle name="60 % - Accent4" xfId="39" builtinId="44" customBuiltin="1"/>
    <cellStyle name="60 % - Accent5" xfId="43" builtinId="48" customBuiltin="1"/>
    <cellStyle name="60 % - Accent6" xfId="47" builtinId="52" customBuiltin="1"/>
    <cellStyle name="Accent1" xfId="24" builtinId="29" customBuiltin="1"/>
    <cellStyle name="Accent2" xfId="28" builtinId="33" customBuiltin="1"/>
    <cellStyle name="Accent3" xfId="32" builtinId="37" customBuiltin="1"/>
    <cellStyle name="Accent4" xfId="36" builtinId="41" customBuiltin="1"/>
    <cellStyle name="Accent5" xfId="40" builtinId="45" customBuiltin="1"/>
    <cellStyle name="Accent6" xfId="44" builtinId="49" customBuiltin="1"/>
    <cellStyle name="Avertissement" xfId="20" builtinId="11" customBuiltin="1"/>
    <cellStyle name="Calcul" xfId="17" builtinId="22" customBuiltin="1"/>
    <cellStyle name="Cellule liée" xfId="18" builtinId="24" customBuiltin="1"/>
    <cellStyle name="Entrée" xfId="15" builtinId="20" customBuiltin="1"/>
    <cellStyle name="Insatisfaisant" xfId="13" builtinId="27" customBuiltin="1"/>
    <cellStyle name="Milliers" xfId="4" builtinId="3" customBuiltin="1"/>
    <cellStyle name="Milliers [0]" xfId="5" builtinId="6" customBuiltin="1"/>
    <cellStyle name="Monétaire" xfId="6" builtinId="4" customBuiltin="1"/>
    <cellStyle name="Monétaire [0]" xfId="7" builtinId="7" customBuiltin="1"/>
    <cellStyle name="Neutre" xfId="14" builtinId="28" customBuiltin="1"/>
    <cellStyle name="Normal" xfId="0" builtinId="0" customBuiltin="1"/>
    <cellStyle name="Normal 2" xfId="2" xr:uid="{00000000-0005-0000-0000-000001000000}"/>
    <cellStyle name="Note" xfId="21" builtinId="10" customBuiltin="1"/>
    <cellStyle name="Pourcentage" xfId="8" builtinId="5" customBuiltin="1"/>
    <cellStyle name="Satisfaisant" xfId="12" builtinId="26" customBuiltin="1"/>
    <cellStyle name="Sortie" xfId="16" builtinId="21" customBuiltin="1"/>
    <cellStyle name="Texte explicatif" xfId="22" builtinId="53" customBuiltin="1"/>
    <cellStyle name="Titre" xfId="1" builtinId="15" customBuiltin="1"/>
    <cellStyle name="Titre 1" xfId="9" builtinId="16" customBuiltin="1"/>
    <cellStyle name="Titre 2" xfId="3" builtinId="17" customBuiltin="1"/>
    <cellStyle name="Titre 3" xfId="10" builtinId="18" customBuiltin="1"/>
    <cellStyle name="Titre 4" xfId="11" builtinId="19" customBuiltin="1"/>
    <cellStyle name="Total" xfId="23" builtinId="25" customBuiltin="1"/>
    <cellStyle name="Vérification" xfId="19" builtinId="23" customBuiltin="1"/>
  </cellStyles>
  <dxfs count="122">
    <dxf>
      <font>
        <color theme="0"/>
      </font>
    </dxf>
    <dxf>
      <font>
        <color theme="0"/>
      </font>
    </dxf>
    <dxf>
      <font>
        <color theme="0"/>
      </font>
    </dxf>
    <dxf>
      <font>
        <color theme="0"/>
      </font>
    </dxf>
    <dxf>
      <font>
        <color theme="0"/>
      </font>
    </dxf>
    <dxf>
      <numFmt numFmtId="12" formatCode="#,##0.00\ &quot;€&quot;;[Red]\-#,##0.00\ &quot;€&quot;"/>
    </dxf>
    <dxf>
      <numFmt numFmtId="12" formatCode="#,##0.00\ &quot;€&quot;;[Red]\-#,##0.00\ &quot;€&quot;"/>
    </dxf>
    <dxf>
      <numFmt numFmtId="12" formatCode="#,##0.00\ &quot;€&quot;;[Red]\-#,##0.00\ &quot;€&quot;"/>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general" vertical="center" textRotation="0" wrapText="0" indent="0" justifyLastLine="0" shrinkToFit="0" readingOrder="0"/>
      <protection locked="1" hidden="0"/>
    </dxf>
    <dxf>
      <numFmt numFmtId="12" formatCode="#,##0.00\ &quot;€&quot;;[Red]\-#,##0.00\ &quot;€&quot;"/>
    </dxf>
    <dxf>
      <numFmt numFmtId="12" formatCode="#,##0.00\ &quot;€&quot;;[Red]\-#,##0.00\ &quot;€&quot;"/>
    </dxf>
    <dxf>
      <numFmt numFmtId="12" formatCode="#,##0.00\ &quot;€&quot;;[Red]\-#,##0.00\ &quot;€&quot;"/>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general" vertical="center" textRotation="0" wrapText="0" indent="0" justifyLastLine="0" shrinkToFit="0" readingOrder="0"/>
      <protection locked="1" hidden="0"/>
    </dxf>
    <dxf>
      <numFmt numFmtId="12" formatCode="#,##0.00\ &quot;€&quot;;[Red]\-#,##0.00\ &quot;€&quot;"/>
    </dxf>
    <dxf>
      <numFmt numFmtId="12" formatCode="#,##0.00\ &quot;€&quot;;[Red]\-#,##0.00\ &quot;€&quot;"/>
    </dxf>
    <dxf>
      <numFmt numFmtId="12" formatCode="#,##0.00\ &quot;€&quot;;[Red]\-#,##0.00\ &quot;€&quot;"/>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10"/>
        <color auto="1"/>
        <name val="Arial"/>
        <scheme val="none"/>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numFmt numFmtId="12" formatCode="#,##0.00\ &quot;€&quot;;[Red]\-#,##0.00\ &quot;€&quot;"/>
      <alignment horizontal="right" vertical="center" textRotation="0" wrapText="0" relativeIndent="1" justifyLastLine="0" shrinkToFit="0" readingOrder="0"/>
    </dxf>
    <dxf>
      <numFmt numFmtId="12" formatCode="#,##0.00\ &quot;€&quot;;[Red]\-#,##0.00\ &quot;€&quot;"/>
      <alignment horizontal="right" vertical="center" textRotation="0" wrapText="0" relativeIndent="1" justifyLastLine="0" shrinkToFit="0" readingOrder="0"/>
    </dxf>
    <dxf>
      <numFmt numFmtId="12" formatCode="#,##0.00\ &quot;€&quot;;[Red]\-#,##0.00\ &quot;€&quot;"/>
      <alignment horizontal="right" vertical="center" textRotation="0" wrapText="0" relativeIndent="1" justifyLastLine="0" shrinkToFit="0" readingOrder="0"/>
    </dxf>
    <dxf>
      <font>
        <b val="0"/>
        <i val="0"/>
        <strike val="0"/>
        <condense val="0"/>
        <extend val="0"/>
        <outline val="0"/>
        <shadow val="0"/>
        <u val="none"/>
        <vertAlign val="baseline"/>
        <sz val="10"/>
        <color auto="1"/>
        <name val="Arial"/>
        <family val="2"/>
        <scheme val="none"/>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10"/>
        <color auto="1"/>
        <name val="Arial"/>
        <family val="2"/>
        <scheme val="none"/>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numFmt numFmtId="12" formatCode="#,##0.00\ &quot;€&quot;;[Red]\-#,##0.00\ &quot;€&quot;"/>
      <alignment horizontal="right" vertical="center" textRotation="0" wrapText="0" indent="1" justifyLastLine="0" shrinkToFit="0" readingOrder="0"/>
    </dxf>
    <dxf>
      <numFmt numFmtId="12" formatCode="#,##0.00\ &quot;€&quot;;[Red]\-#,##0.00\ &quot;€&quot;"/>
      <alignment horizontal="right" vertical="center" textRotation="0" wrapText="0" indent="1" justifyLastLine="0" shrinkToFit="0" readingOrder="0"/>
    </dxf>
    <dxf>
      <numFmt numFmtId="12" formatCode="#,##0.00\ &quot;€&quot;;[Red]\-#,##0.00\ &quot;€&quot;"/>
      <alignment horizontal="right" vertical="center" textRotation="0" wrapText="0" indent="1" justifyLastLine="0" shrinkToFit="0" readingOrder="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strike val="0"/>
        <outline val="0"/>
        <shadow val="0"/>
        <u val="none"/>
        <vertAlign val="baseline"/>
        <color theme="1"/>
        <name val="Lucida Sans"/>
        <family val="2"/>
        <scheme val="minor"/>
      </font>
      <numFmt numFmtId="12" formatCode="#,##0.00\ &quot;€&quot;;[Red]\-#,##0.00\ &quot;€&quot;"/>
      <alignment horizontal="right" vertical="bottom" textRotation="0" wrapText="0" relativeIndent="1" justifyLastLine="0" shrinkToFit="0" readingOrder="0"/>
    </dxf>
    <dxf>
      <font>
        <strike val="0"/>
        <outline val="0"/>
        <shadow val="0"/>
        <u val="none"/>
        <vertAlign val="baseline"/>
        <color theme="1"/>
        <name val="Lucida Sans"/>
        <family val="2"/>
        <scheme val="minor"/>
      </font>
      <numFmt numFmtId="12" formatCode="#,##0.00\ &quot;€&quot;;[Red]\-#,##0.00\ &quot;€&quot;"/>
      <alignment horizontal="right" textRotation="0" wrapText="0" relativeIndent="1" justifyLastLine="0" shrinkToFit="0" readingOrder="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bottom" textRotation="0" wrapText="0" relative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bottom" textRotation="0" wrapText="0" relative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2" formatCode="#,##0.00\ &quot;€&quot;;[Red]\-#,##0.00\ &quot;€&quot;"/>
      <fill>
        <patternFill patternType="none">
          <fgColor indexed="64"/>
          <bgColor indexed="65"/>
        </patternFill>
      </fill>
      <alignment horizontal="right" vertical="center" textRotation="0" wrapText="0" indent="1" justifyLastLine="0" shrinkToFit="0" readingOrder="0"/>
      <protection locked="1" hidden="0"/>
    </dxf>
    <dxf>
      <numFmt numFmtId="12" formatCode="#,##0.00\ &quot;€&quot;;[Red]\-#,##0.00\ &quot;€&quot;"/>
    </dxf>
    <dxf>
      <numFmt numFmtId="12" formatCode="#,##0.00\ &quot;€&quot;;[Red]\-#,##0.00\ &quot;€&quot;"/>
    </dxf>
    <dxf>
      <font>
        <strike val="0"/>
        <outline val="0"/>
        <shadow val="0"/>
        <u val="none"/>
        <vertAlign val="baseline"/>
        <name val="Lucida Sans"/>
        <family val="2"/>
        <scheme val="minor"/>
      </font>
      <numFmt numFmtId="12" formatCode="#,##0.00\ &quot;€&quot;;[Red]\-#,##0.00\ &quot;€&quot;"/>
      <fill>
        <patternFill patternType="none">
          <fgColor indexed="64"/>
          <bgColor auto="1"/>
        </patternFill>
      </fill>
      <alignment horizontal="right" vertical="bottom" textRotation="0" wrapText="0" relativeIndent="1" justifyLastLine="0" shrinkToFit="0" readingOrder="0"/>
    </dxf>
    <dxf>
      <font>
        <strike val="0"/>
        <outline val="0"/>
        <shadow val="0"/>
        <u val="none"/>
        <vertAlign val="baseline"/>
        <name val="Lucida Sans"/>
        <family val="2"/>
        <scheme val="minor"/>
      </font>
      <numFmt numFmtId="12" formatCode="#,##0.00\ &quot;€&quot;;[Red]\-#,##0.00\ &quot;€&quot;"/>
      <fill>
        <patternFill patternType="none">
          <fgColor indexed="64"/>
          <bgColor auto="1"/>
        </patternFill>
      </fill>
      <alignment horizontal="right" vertical="bottom" textRotation="0" wrapText="0" relativeIndent="1" justifyLastLine="0" shrinkToFit="0" readingOrder="0"/>
    </dxf>
    <dxf>
      <fill>
        <patternFill patternType="solid">
          <fgColor indexed="22"/>
          <bgColor theme="5" tint="-0.249977111117893"/>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vertical="center" textRotation="0" wrapText="0" relativeIndent="1"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vertical="center" textRotation="0" wrapText="0" relativeIndent="1"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vertical="center" textRotation="0" wrapText="0" relativeIndent="1" justifyLastLine="0" shrinkToFit="0" readingOrder="0"/>
    </dxf>
    <dxf>
      <alignment horizontal="right" vertical="center" textRotation="0" wrapText="0" indent="0" justifyLastLine="0" shrinkToFit="0" readingOrder="0"/>
    </dxf>
    <dxf>
      <alignment horizontal="right" vertical="center" textRotation="0" wrapText="0" indent="0" justifyLastLine="0" shrinkToFit="0" readingOrder="0"/>
    </dxf>
    <dxf>
      <alignment horizontal="right" vertical="center" textRotation="0" wrapText="0" relativeIndent="1" justifyLastLine="0" shrinkToFit="0" readingOrder="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vertical="center" textRotation="0" wrapText="0" indent="1" justifyLastLine="0" shrinkToFit="0" readingOrder="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vertical="center" textRotation="0" wrapText="0" indent="1" justifyLastLine="0" shrinkToFit="0" readingOrder="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protection locked="1" hidden="0"/>
    </dxf>
    <dxf>
      <alignment horizontal="right" textRotation="0" wrapText="0" relativeIndent="1" justifyLastLine="0" shrinkToFit="0" readingOrder="0"/>
    </dxf>
    <dxf>
      <alignment horizontal="right" textRotation="0" wrapText="0" relativeIndent="1"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auto="1"/>
        <name val="Lucida Sans"/>
        <family val="2"/>
        <scheme val="minor"/>
      </font>
      <numFmt numFmtId="168" formatCode="#,##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auto="1"/>
        <name val="Lucida Sans"/>
        <family val="2"/>
        <scheme val="minor"/>
      </font>
      <numFmt numFmtId="167"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auto="1"/>
        <name val="Lucida Sans"/>
        <family val="2"/>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1"/>
        <name val="Lucida Sans"/>
        <family val="2"/>
        <scheme val="minor"/>
      </font>
      <numFmt numFmtId="0" formatCode="General"/>
      <fill>
        <patternFill patternType="none">
          <fgColor indexed="64"/>
          <bgColor indexed="65"/>
        </patternFill>
      </fill>
      <alignment horizontal="left" vertical="center" textRotation="0" wrapText="0" indent="1" justifyLastLine="0" shrinkToFit="0" readingOrder="0"/>
      <protection locked="1" hidden="0"/>
    </dxf>
    <dxf>
      <font>
        <strike val="0"/>
        <outline val="0"/>
        <shadow val="0"/>
        <u val="none"/>
        <vertAlign val="baseline"/>
        <name val="Lucida Sans"/>
        <family val="2"/>
        <scheme val="minor"/>
      </font>
    </dxf>
    <dxf>
      <font>
        <strike val="0"/>
        <outline val="0"/>
        <shadow val="0"/>
        <u val="none"/>
        <vertAlign val="baseline"/>
        <name val="Lucida Sans"/>
        <family val="2"/>
        <scheme val="minor"/>
      </font>
    </dxf>
    <dxf>
      <font>
        <strike val="0"/>
        <outline val="0"/>
        <shadow val="0"/>
        <u val="none"/>
        <vertAlign val="baseline"/>
        <color theme="1"/>
        <name val="Lucida Sans"/>
        <family val="2"/>
        <scheme val="minor"/>
      </font>
    </dxf>
    <dxf>
      <font>
        <b val="0"/>
        <i val="0"/>
        <strike val="0"/>
        <condense val="0"/>
        <extend val="0"/>
        <outline val="0"/>
        <shadow val="0"/>
        <u val="none"/>
        <vertAlign val="baseline"/>
        <sz val="9"/>
        <color theme="1"/>
        <name val="Lucida Sans"/>
        <family val="2"/>
        <scheme val="minor"/>
      </font>
      <numFmt numFmtId="168" formatCode="#,##0.00\ &quot;€&quot;"/>
      <alignment horizontal="right" vertical="bottom" textRotation="0" wrapText="0" indent="1" justifyLastLine="0" shrinkToFit="0" readingOrder="0"/>
    </dxf>
    <dxf>
      <font>
        <b val="0"/>
        <i val="0"/>
        <strike val="0"/>
        <condense val="0"/>
        <extend val="0"/>
        <outline val="0"/>
        <shadow val="0"/>
        <u val="none"/>
        <vertAlign val="baseline"/>
        <sz val="9"/>
        <color theme="1"/>
        <name val="Lucida Sans"/>
        <family val="2"/>
        <scheme val="minor"/>
      </font>
      <numFmt numFmtId="168" formatCode="#,##0.00\ &quot;€&quot;"/>
      <alignment horizontal="right" vertical="bottom" textRotation="0" wrapText="0" indent="1" justifyLastLine="0" shrinkToFit="0" readingOrder="0"/>
    </dxf>
    <dxf>
      <font>
        <b val="0"/>
        <i val="0"/>
        <strike val="0"/>
        <condense val="0"/>
        <extend val="0"/>
        <outline val="0"/>
        <shadow val="0"/>
        <u val="none"/>
        <vertAlign val="baseline"/>
        <sz val="9"/>
        <color theme="1"/>
        <name val="Lucida Sans"/>
        <family val="2"/>
        <scheme val="minor"/>
      </font>
      <fill>
        <patternFill patternType="none">
          <fgColor indexed="64"/>
          <bgColor indexed="65"/>
        </patternFill>
      </fill>
      <alignment horizontal="lef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0" formatCode="General"/>
      <fill>
        <patternFill patternType="none">
          <fgColor indexed="64"/>
          <bgColor indexed="65"/>
        </patternFill>
      </fill>
      <alignment horizontal="left" vertical="center" textRotation="0" wrapText="0" relativeIndent="1" justifyLastLine="0" shrinkToFit="0" readingOrder="0"/>
      <protection locked="1" hidden="0"/>
    </dxf>
    <dxf>
      <font>
        <strike val="0"/>
        <outline val="0"/>
        <shadow val="0"/>
        <u val="none"/>
        <vertAlign val="baseline"/>
        <sz val="9"/>
        <color theme="1"/>
        <name val="Lucida Sans"/>
        <family val="2"/>
        <scheme val="minor"/>
      </font>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b val="0"/>
        <i val="0"/>
        <strike val="0"/>
        <condense val="0"/>
        <extend val="0"/>
        <outline val="0"/>
        <shadow val="0"/>
        <u val="none"/>
        <vertAlign val="baseline"/>
        <sz val="9"/>
        <color theme="1"/>
        <name val="Lucida Sans"/>
        <family val="2"/>
        <scheme val="minor"/>
      </font>
      <numFmt numFmtId="168" formatCode="#,##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67"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fill>
        <patternFill patternType="none">
          <fgColor indexed="64"/>
          <bgColor indexed="65"/>
        </patternFill>
      </fill>
      <alignment horizontal="lef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0" formatCode="General"/>
      <fill>
        <patternFill patternType="none">
          <fgColor indexed="64"/>
          <bgColor indexed="65"/>
        </patternFill>
      </fill>
      <alignment horizontal="left" vertical="center" textRotation="0" wrapText="0" indent="1" justifyLastLine="0" shrinkToFit="0" readingOrder="0"/>
      <protection locked="1" hidden="0"/>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b val="0"/>
        <i val="0"/>
        <strike val="0"/>
        <condense val="0"/>
        <extend val="0"/>
        <outline val="0"/>
        <shadow val="0"/>
        <u val="none"/>
        <vertAlign val="baseline"/>
        <sz val="9"/>
        <color theme="1"/>
        <name val="Lucida Sans"/>
        <family val="2"/>
        <scheme val="minor"/>
      </font>
      <numFmt numFmtId="168" formatCode="#,##0.00\ &quot;€&quot;"/>
      <fill>
        <patternFill patternType="none">
          <fgColor indexed="64"/>
          <bgColor indexed="65"/>
        </patternFill>
      </fill>
      <alignment horizontal="right" vertical="bottom"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67" formatCode="#,##0.00\ &quot;€&quot;;[Red]#,##0.00\ &quot;€&quot;"/>
      <fill>
        <patternFill patternType="none">
          <fgColor indexed="64"/>
          <bgColor indexed="65"/>
        </patternFill>
      </fill>
      <alignment horizontal="right" vertical="bottom"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fill>
        <patternFill patternType="none">
          <fgColor indexed="64"/>
          <bgColor indexed="65"/>
        </patternFill>
      </fill>
      <alignment horizontal="lef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0" formatCode="General"/>
      <fill>
        <patternFill patternType="none">
          <fgColor indexed="64"/>
          <bgColor indexed="65"/>
        </patternFill>
      </fill>
      <alignment horizontal="left" vertical="center" textRotation="0" wrapText="0" relativeIndent="1" justifyLastLine="0" shrinkToFit="0" readingOrder="0"/>
      <protection locked="1" hidden="0"/>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b val="0"/>
        <i val="0"/>
        <strike val="0"/>
        <condense val="0"/>
        <extend val="0"/>
        <outline val="0"/>
        <shadow val="0"/>
        <u val="none"/>
        <vertAlign val="baseline"/>
        <sz val="9"/>
        <color theme="1"/>
        <name val="Lucida Sans"/>
        <family val="2"/>
        <scheme val="minor"/>
      </font>
      <numFmt numFmtId="167"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167" formatCode="#,##0.00\ &quot;€&quot;;[Red]#,##0.00\ &quot;€&quot;"/>
      <fill>
        <patternFill patternType="none">
          <fgColor indexed="64"/>
          <bgColor indexed="65"/>
        </patternFill>
      </fill>
      <alignment horizontal="righ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fill>
        <patternFill patternType="none">
          <fgColor indexed="64"/>
          <bgColor indexed="65"/>
        </patternFill>
      </fill>
      <alignment horizontal="left" vertical="center" textRotation="0" wrapText="0" indent="1" justifyLastLine="0" shrinkToFit="0" readingOrder="0"/>
      <protection locked="1" hidden="0"/>
    </dxf>
    <dxf>
      <font>
        <b val="0"/>
        <i val="0"/>
        <strike val="0"/>
        <condense val="0"/>
        <extend val="0"/>
        <outline val="0"/>
        <shadow val="0"/>
        <u val="none"/>
        <vertAlign val="baseline"/>
        <sz val="9"/>
        <color theme="1"/>
        <name val="Lucida Sans"/>
        <family val="2"/>
        <scheme val="minor"/>
      </font>
      <numFmt numFmtId="0" formatCode="General"/>
      <fill>
        <patternFill patternType="none">
          <fgColor indexed="64"/>
          <bgColor indexed="65"/>
        </patternFill>
      </fill>
      <alignment horizontal="left" vertical="center" textRotation="0" wrapText="0" indent="1" justifyLastLine="0" shrinkToFit="0" readingOrder="0"/>
      <protection locked="1" hidden="0"/>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strike val="0"/>
        <outline val="0"/>
        <shadow val="0"/>
        <u val="none"/>
        <vertAlign val="baseline"/>
        <color theme="1"/>
        <name val="Lucida Sans"/>
        <family val="2"/>
        <scheme val="minor"/>
      </font>
    </dxf>
    <dxf>
      <font>
        <b val="0"/>
        <i val="0"/>
        <strike val="0"/>
        <condense val="0"/>
        <extend val="0"/>
        <outline val="0"/>
        <shadow val="0"/>
        <u val="none"/>
        <vertAlign val="baseline"/>
        <sz val="10"/>
        <color auto="1"/>
        <name val="Arial"/>
        <scheme val="none"/>
      </font>
      <numFmt numFmtId="168" formatCode="#,##0.00\ &quot;€&quot;"/>
      <fill>
        <patternFill patternType="none">
          <fgColor indexed="64"/>
          <bgColor indexed="65"/>
        </patternFill>
      </fill>
      <alignment horizontal="right" vertical="bottom" textRotation="0" wrapText="0" indent="1" justifyLastLine="0" shrinkToFit="0" readingOrder="0"/>
      <protection locked="1" hidden="0"/>
    </dxf>
    <dxf>
      <font>
        <b val="0"/>
        <i val="0"/>
        <strike val="0"/>
        <condense val="0"/>
        <extend val="0"/>
        <outline val="0"/>
        <shadow val="0"/>
        <u val="none"/>
        <vertAlign val="baseline"/>
        <sz val="10"/>
        <color auto="1"/>
        <name val="Arial"/>
        <scheme val="none"/>
      </font>
      <numFmt numFmtId="167" formatCode="#,##0.00\ &quot;€&quot;;[Red]#,##0.00\ &quot;€&quot;"/>
      <fill>
        <patternFill patternType="none">
          <fgColor indexed="64"/>
          <bgColor indexed="65"/>
        </patternFill>
      </fill>
      <alignment horizontal="right" vertical="bottom" textRotation="0" wrapText="0" indent="1" justifyLastLine="0" shrinkToFit="0" readingOrder="0"/>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1" justifyLastLine="0" shrinkToFit="0" readingOrder="0"/>
      <border diagonalUp="0" diagonalDown="0" outline="0">
        <left/>
        <right/>
        <top/>
        <bottom/>
      </border>
      <protection locked="1" hidden="0"/>
    </dxf>
    <dxf>
      <font>
        <strike val="0"/>
        <outline val="0"/>
        <shadow val="0"/>
        <u val="none"/>
        <vertAlign val="baseline"/>
        <name val="Lucida Sans"/>
        <family val="2"/>
        <scheme val="minor"/>
      </font>
      <numFmt numFmtId="168" formatCode="#,##0.00\ &quot;€&quot;"/>
      <alignment horizontal="right" vertical="bottom" textRotation="0" wrapText="0" relativeIndent="1" justifyLastLine="0" shrinkToFit="0" readingOrder="0"/>
    </dxf>
    <dxf>
      <font>
        <strike val="0"/>
        <outline val="0"/>
        <shadow val="0"/>
        <u val="none"/>
        <vertAlign val="baseline"/>
        <name val="Lucida Sans"/>
        <family val="2"/>
        <scheme val="minor"/>
      </font>
      <numFmt numFmtId="167" formatCode="#,##0.00\ &quot;€&quot;;[Red]#,##0.00\ &quot;€&quot;"/>
      <alignment horizontal="right" vertical="bottom" textRotation="0" wrapText="0" relativeIndent="1" justifyLastLine="0" shrinkToFit="0" readingOrder="0"/>
    </dxf>
    <dxf>
      <font>
        <strike val="0"/>
        <outline val="0"/>
        <shadow val="0"/>
        <u val="none"/>
        <vertAlign val="baseline"/>
        <name val="Lucida Sans"/>
        <family val="2"/>
        <scheme val="minor"/>
      </font>
      <alignment horizontal="left" vertical="bottom" textRotation="0" wrapText="0" relativeIndent="1" justifyLastLine="0" shrinkToFit="0" readingOrder="0"/>
    </dxf>
    <dxf>
      <font>
        <strike val="0"/>
        <outline val="0"/>
        <shadow val="0"/>
        <u val="none"/>
        <vertAlign val="baseline"/>
        <name val="Lucida Sans"/>
        <family val="2"/>
        <scheme val="minor"/>
      </font>
      <fill>
        <patternFill patternType="none">
          <fgColor indexed="64"/>
          <bgColor auto="1"/>
        </patternFill>
      </fill>
      <alignment horizontal="left" vertical="bottom" textRotation="0" wrapText="0" relativeIndent="1" justifyLastLine="0" shrinkToFit="0" readingOrder="0"/>
    </dxf>
    <dxf>
      <font>
        <strike val="0"/>
        <outline val="0"/>
        <shadow val="0"/>
        <u val="none"/>
        <vertAlign val="baseline"/>
        <name val="Lucida Sans"/>
        <family val="2"/>
        <scheme val="minor"/>
      </font>
    </dxf>
    <dxf>
      <font>
        <strike val="0"/>
        <outline val="0"/>
        <shadow val="0"/>
        <u val="none"/>
        <vertAlign val="baseline"/>
        <name val="Lucida Sans"/>
        <family val="2"/>
        <scheme val="minor"/>
      </font>
      <fill>
        <patternFill patternType="none">
          <fgColor indexed="64"/>
          <bgColor auto="1"/>
        </patternFill>
      </fill>
    </dxf>
    <dxf>
      <font>
        <strike val="0"/>
        <outline val="0"/>
        <shadow val="0"/>
        <u val="none"/>
        <vertAlign val="baseline"/>
        <name val="Lucida Sans"/>
        <family val="2"/>
        <scheme val="minor"/>
      </font>
      <fill>
        <patternFill patternType="solid">
          <fgColor indexed="64"/>
          <bgColor theme="5"/>
        </patternFill>
      </fill>
      <alignment vertical="center" textRotation="0" wrapText="0" indent="0" justifyLastLine="0" shrinkToFit="0" readingOrder="0"/>
    </dxf>
    <dxf>
      <fill>
        <patternFill patternType="solid">
          <fgColor theme="0" tint="-0.14999847407452621"/>
          <bgColor theme="0" tint="-0.14999847407452621"/>
        </patternFill>
      </fill>
    </dxf>
    <dxf>
      <fill>
        <patternFill patternType="solid">
          <fgColor theme="0" tint="-0.14996795556505021"/>
          <bgColor theme="0"/>
        </patternFill>
      </fill>
      <border>
        <horizontal style="medium">
          <color theme="0"/>
        </horizontal>
      </border>
    </dxf>
    <dxf>
      <font>
        <b/>
        <color theme="1"/>
      </font>
    </dxf>
    <dxf>
      <font>
        <b/>
        <color theme="1"/>
      </font>
    </dxf>
    <dxf>
      <font>
        <b/>
        <color theme="1"/>
      </font>
      <fill>
        <patternFill>
          <bgColor theme="0" tint="-4.9989318521683403E-2"/>
        </patternFill>
      </fill>
      <border>
        <top style="medium">
          <color theme="0"/>
        </top>
      </border>
    </dxf>
    <dxf>
      <font>
        <b/>
        <i val="0"/>
        <color theme="1"/>
      </font>
      <fill>
        <patternFill>
          <bgColor theme="5"/>
        </patternFill>
      </fill>
      <border>
        <bottom/>
      </border>
    </dxf>
    <dxf>
      <font>
        <color theme="1"/>
      </font>
      <border diagonalUp="0" diagonalDown="0">
        <left/>
        <right/>
        <top/>
        <bottom/>
        <vertical/>
        <horizontal/>
      </border>
    </dxf>
  </dxfs>
  <tableStyles count="1" defaultTableStyle="TableStyleMedium2" defaultPivotStyle="PivotStyleLight16">
    <tableStyle name="StyleTableauClair1 2" pivot="0" count="7" xr9:uid="{00000000-0011-0000-FFFF-FFFF00000000}">
      <tableStyleElement type="wholeTable" dxfId="121"/>
      <tableStyleElement type="headerRow" dxfId="120"/>
      <tableStyleElement type="totalRow" dxfId="119"/>
      <tableStyleElement type="firstColumn" dxfId="118"/>
      <tableStyleElement type="lastColumn" dxfId="117"/>
      <tableStyleElement type="firstRowStripe" size="7" dxfId="116"/>
      <tableStyleElement type="firstColumnStripe" dxfId="11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EAEAEA"/>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7795CB"/>
      <rgbColor rgb="00333333"/>
    </indexedColors>
    <mruColors>
      <color rgb="FFB50B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xl/calcChain.xml" Id="rId8" /><Relationship Type="http://schemas.openxmlformats.org/officeDocument/2006/relationships/worksheet" Target="/xl/worksheets/sheet31.xml" Id="rId3" /><Relationship Type="http://schemas.openxmlformats.org/officeDocument/2006/relationships/sharedStrings" Target="/xl/sharedStrings.xml" Id="rId7" /><Relationship Type="http://schemas.openxmlformats.org/officeDocument/2006/relationships/worksheet" Target="/xl/worksheets/sheet22.xml" Id="rId2" /><Relationship Type="http://schemas.openxmlformats.org/officeDocument/2006/relationships/worksheet" Target="/xl/worksheets/sheet13.xml" Id="rId1" /><Relationship Type="http://schemas.openxmlformats.org/officeDocument/2006/relationships/styles" Target="/xl/styles.xml" Id="rId6" /><Relationship Type="http://schemas.openxmlformats.org/officeDocument/2006/relationships/customXml" Target="/customXml/item3.xml" Id="rId11" /><Relationship Type="http://schemas.openxmlformats.org/officeDocument/2006/relationships/theme" Target="/xl/theme/theme11.xml" Id="rId5" /><Relationship Type="http://schemas.openxmlformats.org/officeDocument/2006/relationships/customXml" Target="/customXml/item22.xml" Id="rId10" /><Relationship Type="http://schemas.openxmlformats.org/officeDocument/2006/relationships/worksheet" Target="/xl/worksheets/sheet44.xml" Id="rId4" /><Relationship Type="http://schemas.openxmlformats.org/officeDocument/2006/relationships/customXml" Target="/customXml/item13.xml" Id="rId9" /></Relationships>
</file>

<file path=xl/charts/_rels/chart11.xml.rels>&#65279;<?xml version="1.0" encoding="utf-8"?><Relationships xmlns="http://schemas.openxmlformats.org/package/2006/relationships"><Relationship Type="http://schemas.microsoft.com/office/2011/relationships/chartColorStyle" Target="/xl/charts/colors1.xml" Id="rId2" /><Relationship Type="http://schemas.microsoft.com/office/2011/relationships/chartStyle" Target="/xl/charts/style1.xml" Id="rId1" /></Relationships>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'Synthèse du compte de résultat'!$B$5</c:f>
              <c:strCache>
                <c:ptCount val="1"/>
                <c:pt idx="0">
                  <c:v>Total des recettes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'Synthèse du compte de résultat'!$C$4:$D$4</c:f>
              <c:strCache>
                <c:ptCount val="2"/>
                <c:pt idx="0">
                  <c:v>Estimé</c:v>
                </c:pt>
                <c:pt idx="1">
                  <c:v>Réel</c:v>
                </c:pt>
              </c:strCache>
            </c:strRef>
          </c:cat>
          <c:val>
            <c:numRef>
              <c:f>'Synthèse du compte de résultat'!$C$5:$D$5</c:f>
              <c:numCache>
                <c:formatCode>"€"#,##0.00_);[Red]\("€"#,##0.00\)</c:formatCode>
                <c:ptCount val="2"/>
                <c:pt idx="0">
                  <c:v>1936</c:v>
                </c:pt>
                <c:pt idx="1">
                  <c:v>1936</c:v>
                </c:pt>
              </c:numCache>
            </c:numRef>
          </c:val>
          <c:extLst>
            <c:ext xmlns:c16="http://schemas.microsoft.com/office/drawing/2014/chart" uri="{C3380CC4-5D6E-409C-BE32-E72D297353CC}">
              <c16:uniqueId val="{00000000-8636-4D9B-AD98-D1F682920A3A}"/>
            </c:ext>
          </c:extLst>
        </c:ser>
        <c:ser>
          <c:idx val="1"/>
          <c:order val="1"/>
          <c:tx>
            <c:strRef>
              <c:f>'Synthèse du compte de résultat'!$B$6</c:f>
              <c:strCache>
                <c:ptCount val="1"/>
                <c:pt idx="0">
                  <c:v>Total des dépenses</c:v>
                </c:pt>
              </c:strCache>
            </c:strRef>
          </c:tx>
          <c:spPr>
            <a:solidFill>
              <a:schemeClr val="accent2">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'Synthèse du compte de résultat'!$C$4:$D$4</c:f>
              <c:strCache>
                <c:ptCount val="2"/>
                <c:pt idx="0">
                  <c:v>Estimé</c:v>
                </c:pt>
                <c:pt idx="1">
                  <c:v>Réel</c:v>
                </c:pt>
              </c:strCache>
            </c:strRef>
          </c:cat>
          <c:val>
            <c:numRef>
              <c:f>'Synthèse du compte de résultat'!$C$6:$D$6</c:f>
              <c:numCache>
                <c:formatCode>"€"#,##0.00_);[Red]\("€"#,##0.00\)</c:formatCode>
                <c:ptCount val="2"/>
                <c:pt idx="0">
                  <c:v>882</c:v>
                </c:pt>
                <c:pt idx="1">
                  <c:v>302</c:v>
                </c:pt>
              </c:numCache>
            </c:numRef>
          </c:val>
          <c:extLst>
            <c:ext xmlns:c16="http://schemas.microsoft.com/office/drawing/2014/chart" uri="{C3380CC4-5D6E-409C-BE32-E72D297353CC}">
              <c16:uniqueId val="{00000001-8636-4D9B-AD98-D1F682920A3A}"/>
            </c:ext>
          </c:extLst>
        </c:ser>
        <c:dLbls>
          <c:dLblPos val="ctr"/>
          <c:showLegendKey val="0"/>
          <c:showVal val="1"/>
          <c:showCatName val="0"/>
          <c:showSerName val="0"/>
          <c:showPercent val="0"/>
          <c:showBubbleSize val="0"/>
        </c:dLbls>
        <c:gapWidth val="79"/>
        <c:overlap val="100"/>
        <c:axId val="145310464"/>
        <c:axId val="145313152"/>
      </c:barChart>
      <c:catAx>
        <c:axId val="145310464"/>
        <c:scaling>
          <c:orientation val="minMax"/>
        </c:scaling>
        <c:delete val="0"/>
        <c:axPos val="l"/>
        <c:majorGridlines>
          <c:spPr>
            <a:ln w="9525" cap="flat" cmpd="sng" algn="ctr">
              <a:no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800" b="0" i="0" u="none" strike="noStrike" kern="1200" cap="all" spc="120" normalizeH="0" baseline="0">
                <a:solidFill>
                  <a:sysClr val="windowText" lastClr="000000"/>
                </a:solidFill>
                <a:latin typeface="+mn-lt"/>
                <a:ea typeface="+mn-ea"/>
                <a:cs typeface="+mn-cs"/>
              </a:defRPr>
            </a:pPr>
            <a:endParaRPr lang="fr-FR"/>
          </a:p>
        </c:txPr>
        <c:crossAx val="145313152"/>
        <c:crosses val="autoZero"/>
        <c:auto val="1"/>
        <c:lblAlgn val="ctr"/>
        <c:lblOffset val="100"/>
        <c:noMultiLvlLbl val="0"/>
      </c:catAx>
      <c:valAx>
        <c:axId val="145313152"/>
        <c:scaling>
          <c:orientation val="minMax"/>
        </c:scaling>
        <c:delete val="1"/>
        <c:axPos val="b"/>
        <c:numFmt formatCode="0%" sourceLinked="1"/>
        <c:majorTickMark val="none"/>
        <c:minorTickMark val="none"/>
        <c:tickLblPos val="nextTo"/>
        <c:crossAx val="145310464"/>
        <c:crosses val="autoZero"/>
        <c:crossBetween val="between"/>
      </c:valAx>
      <c:spPr>
        <a:noFill/>
        <a:ln>
          <a:noFill/>
        </a:ln>
        <a:effectLst/>
      </c:spPr>
    </c:plotArea>
    <c:legend>
      <c:legendPos val="t"/>
      <c:layout>
        <c:manualLayout>
          <c:xMode val="edge"/>
          <c:yMode val="edge"/>
          <c:x val="0.28024040892916274"/>
          <c:y val="0.19729597769725504"/>
          <c:w val="0.63599232308354836"/>
          <c:h val="8.8966322668642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Lucida Sans"/>
              <a:ea typeface="Lucida Sans"/>
              <a:cs typeface="Lucida Sans"/>
            </a:defRPr>
          </a:pPr>
          <a:endParaRPr lang="fr-FR"/>
        </a:p>
      </c:txPr>
    </c:legend>
    <c:plotVisOnly val="1"/>
    <c:dispBlanksAs val="gap"/>
    <c:showDLblsOverMax val="0"/>
  </c:chart>
  <c:spPr>
    <a:noFill/>
    <a:ln w="9525" cap="flat" cmpd="sng" algn="ctr">
      <a:noFill/>
      <a:round/>
    </a:ln>
    <a:effectLst/>
  </c:spPr>
  <c:txPr>
    <a:bodyPr/>
    <a:lstStyle/>
    <a:p>
      <a:pPr>
        <a:defRPr/>
      </a:pPr>
      <a:endParaRPr lang="fr-FR"/>
    </a:p>
  </c:txPr>
  <c:printSettings>
    <c:headerFooter alignWithMargins="0"/>
    <c:pageMargins b="1" l="0.75000000000000011" r="0.75000000000000011" t="1" header="0.5" footer="0.5"/>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1.xml.rels>&#65279;<?xml version="1.0" encoding="utf-8"?><Relationships xmlns="http://schemas.openxmlformats.org/package/2006/relationships"><Relationship Type="http://schemas.openxmlformats.org/officeDocument/2006/relationships/chart" Target="/xl/charts/chart11.xml" Id="rId1" /></Relationships>
</file>

<file path=xl/drawings/drawing11.xml><?xml version="1.0" encoding="utf-8"?>
<xdr:wsDr xmlns:xdr="http://schemas.openxmlformats.org/drawingml/2006/spreadsheetDrawing" xmlns:a="http://schemas.openxmlformats.org/drawingml/2006/main">
  <xdr:twoCellAnchor editAs="oneCell">
    <xdr:from>
      <xdr:col>4</xdr:col>
      <xdr:colOff>76198</xdr:colOff>
      <xdr:row>1</xdr:row>
      <xdr:rowOff>104773</xdr:rowOff>
    </xdr:from>
    <xdr:to>
      <xdr:col>7</xdr:col>
      <xdr:colOff>28575</xdr:colOff>
      <xdr:row>11</xdr:row>
      <xdr:rowOff>152400</xdr:rowOff>
    </xdr:to>
    <xdr:graphicFrame macro="">
      <xdr:nvGraphicFramePr>
        <xdr:cNvPr id="3073" name="Graphique 1" descr="Histogramme comparant les recettes et dépenses estimées et réelles">
          <a:extLst>
            <a:ext uri="{FF2B5EF4-FFF2-40B4-BE49-F238E27FC236}">
              <a16:creationId xmlns:a16="http://schemas.microsoft.com/office/drawing/2014/main" id="{00000000-0008-0000-0200-000001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épensesSite" displayName="DépensesSite" ref="B6:D11" totalsRowCount="1" headerRowDxfId="114" dataDxfId="113" totalsRowDxfId="112">
  <autoFilter ref="B6:D10" xr:uid="{00000000-0009-0000-0100-000001000000}">
    <filterColumn colId="0" hiddenButton="1"/>
    <filterColumn colId="1" hiddenButton="1"/>
    <filterColumn colId="2" hiddenButton="1"/>
  </autoFilter>
  <tableColumns count="3">
    <tableColumn id="1" xr3:uid="{00000000-0010-0000-0000-000001000000}" name="Site" totalsRowLabel="Total" dataDxfId="111" totalsRowDxfId="110"/>
    <tableColumn id="2" xr3:uid="{00000000-0010-0000-0000-000002000000}" name="Estimé" totalsRowFunction="sum" dataDxfId="41" totalsRowDxfId="109"/>
    <tableColumn id="3" xr3:uid="{00000000-0010-0000-0000-000003000000}" name="Réel" totalsRowFunction="count" dataDxfId="40" totalsRowDxfId="108"/>
  </tableColumns>
  <tableStyleInfo name="StyleTableauClair1 2" showFirstColumn="1" showLastColumn="0" showRowStripes="1" showColumnStripes="0"/>
  <extLst>
    <ext xmlns:x14="http://schemas.microsoft.com/office/spreadsheetml/2009/9/main" uri="{504A1905-F514-4f6f-8877-14C23A59335A}">
      <x14:table altTextSummary="Entrez les dépenses du site estimées et réelles dans ce tableau. Le total est calculé automatiquement à la fin"/>
    </ext>
  </extLst>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DépensesBoissons" displayName="DépensesBoissons" ref="F6:H11" totalsRowCount="1">
  <autoFilter ref="F6:H10" xr:uid="{00000000-0009-0000-0100-000003000000}">
    <filterColumn colId="0" hiddenButton="1"/>
    <filterColumn colId="1" hiddenButton="1"/>
    <filterColumn colId="2" hiddenButton="1"/>
  </autoFilter>
  <tableColumns count="3">
    <tableColumn id="1" xr3:uid="{00000000-0010-0000-0100-000001000000}" name="Rafraîchissements" totalsRowLabel="Total" totalsRowDxfId="107"/>
    <tableColumn id="2" xr3:uid="{00000000-0010-0000-0100-000002000000}" name="Estimé" totalsRowFunction="sum" dataDxfId="39" totalsRowDxfId="106"/>
    <tableColumn id="3" xr3:uid="{00000000-0010-0000-0100-000003000000}" name="Réel" totalsRowFunction="count" dataDxfId="38" totalsRowDxfId="105"/>
  </tableColumns>
  <tableStyleInfo name="StyleTableauClair1 2" showFirstColumn="1" showLastColumn="0" showRowStripes="1" showColumnStripes="0"/>
  <extLst>
    <ext xmlns:x14="http://schemas.microsoft.com/office/spreadsheetml/2009/9/main" uri="{504A1905-F514-4f6f-8877-14C23A59335A}">
      <x14:table altTextSummary="Entrez les dépense de rafraîchissement estimées et réelles dans ce tableau. Le total est calculé automatiquement à la fin"/>
    </ext>
  </extLst>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DépensesPublicité" displayName="DépensesPublicité" ref="B21:D25" totalsRowCount="1" headerRowDxfId="90" dataDxfId="89" totalsRowDxfId="88">
  <autoFilter ref="B21:D24" xr:uid="{00000000-0009-0000-0100-000006000000}">
    <filterColumn colId="0" hiddenButton="1"/>
    <filterColumn colId="1" hiddenButton="1"/>
    <filterColumn colId="2" hiddenButton="1"/>
  </autoFilter>
  <tableColumns count="3">
    <tableColumn id="1" xr3:uid="{00000000-0010-0000-0400-000001000000}" name="Publicité" totalsRowLabel="Total" dataDxfId="87" totalsRowDxfId="86"/>
    <tableColumn id="2" xr3:uid="{00000000-0010-0000-0400-000002000000}" name="Estimé" totalsRowFunction="sum" dataDxfId="33" totalsRowDxfId="85"/>
    <tableColumn id="3" xr3:uid="{00000000-0010-0000-0400-000003000000}" name="Réel" totalsRowFunction="count" dataDxfId="32" totalsRowDxfId="84"/>
  </tableColumns>
  <tableStyleInfo name="StyleTableauClair1 2" showFirstColumn="1" showLastColumn="0" showRowStripes="1" showColumnStripes="0"/>
  <extLst>
    <ext xmlns:x14="http://schemas.microsoft.com/office/spreadsheetml/2009/9/main" uri="{504A1905-F514-4f6f-8877-14C23A59335A}">
      <x14:table altTextSummary="Entrez les dépenses de publicité estimées et réelles dans ce tableau. Le total est calculé automatiquement à la fin"/>
    </ext>
  </extLst>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DépensesRécompenses" displayName="DépensesRécompenses" ref="F21:H24" totalsRowCount="1" headerRowDxfId="83" dataDxfId="82" totalsRowDxfId="81">
  <autoFilter ref="F21:H23" xr:uid="{00000000-0009-0000-0100-000007000000}">
    <filterColumn colId="0" hiddenButton="1"/>
    <filterColumn colId="1" hiddenButton="1"/>
    <filterColumn colId="2" hiddenButton="1"/>
  </autoFilter>
  <tableColumns count="3">
    <tableColumn id="1" xr3:uid="{00000000-0010-0000-0500-000001000000}" name="Prix" totalsRowLabel="Total" dataDxfId="80" totalsRowDxfId="79"/>
    <tableColumn id="2" xr3:uid="{00000000-0010-0000-0500-000002000000}" name="Estimé" totalsRowFunction="sum" dataDxfId="31" totalsRowDxfId="78"/>
    <tableColumn id="3" xr3:uid="{00000000-0010-0000-0500-000003000000}" name="Réel" totalsRowFunction="count" dataDxfId="30" totalsRowDxfId="77"/>
  </tableColumns>
  <tableStyleInfo name="StyleTableauClair1 2" showFirstColumn="1" showLastColumn="0" showRowStripes="1" showColumnStripes="0"/>
  <extLst>
    <ext xmlns:x14="http://schemas.microsoft.com/office/spreadsheetml/2009/9/main" uri="{504A1905-F514-4f6f-8877-14C23A59335A}">
      <x14:table altTextSummary="Entrez les dépenses estimées et réelles des prix dans ce tableau. Le total est calculé automatiquement à la fin"/>
    </ext>
  </extLst>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DépensesDiverses" displayName="DépensesDiverses" ref="B27:D32" totalsRowCount="1" headerRowDxfId="76" dataDxfId="75" totalsRowDxfId="74">
  <autoFilter ref="B27:D31" xr:uid="{00000000-0009-0000-0100-000008000000}">
    <filterColumn colId="0" hiddenButton="1"/>
    <filterColumn colId="1" hiddenButton="1"/>
    <filterColumn colId="2" hiddenButton="1"/>
  </autoFilter>
  <tableColumns count="3">
    <tableColumn id="1" xr3:uid="{00000000-0010-0000-0600-000001000000}" name="Divers" totalsRowLabel="Total" dataDxfId="73" totalsRowDxfId="72"/>
    <tableColumn id="2" xr3:uid="{00000000-0010-0000-0600-000002000000}" name="Estimé" totalsRowFunction="sum" dataDxfId="29" totalsRowDxfId="71"/>
    <tableColumn id="3" xr3:uid="{00000000-0010-0000-0600-000003000000}" name="Réel" totalsRowFunction="count" dataDxfId="28" totalsRowDxfId="70"/>
  </tableColumns>
  <tableStyleInfo name="StyleTableauClair1 2" showFirstColumn="1" showLastColumn="0" showRowStripes="1" showColumnStripes="0"/>
  <extLst>
    <ext xmlns:x14="http://schemas.microsoft.com/office/spreadsheetml/2009/9/main" uri="{504A1905-F514-4f6f-8877-14C23A59335A}">
      <x14:table altTextSummary="Entrez les dépenses diverses estimées et réelles dans ce tableau. Le total est calculé automatiquement à la fin"/>
    </ext>
  </extLst>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Entrées" displayName="Entrées" ref="B6:G10" totalsRowCount="1" headerRowDxfId="69" dataDxfId="68" totalsRowDxfId="67">
  <autoFilter ref="B6:G9" xr:uid="{00000000-0009-0000-0100-000009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700-000001000000}" name="Nombre estimé" totalsRowLabel="Total" totalsRowDxfId="66"/>
    <tableColumn id="2" xr3:uid="{00000000-0010-0000-0700-000002000000}" name="Nombre réel" dataDxfId="65" totalsRowDxfId="64"/>
    <tableColumn id="3" xr3:uid="{00000000-0010-0000-0700-000003000000}" name="Type" dataDxfId="63" totalsRowDxfId="62"/>
    <tableColumn id="4" xr3:uid="{00000000-0010-0000-0700-000004000000}" name="Prix" dataDxfId="27" totalsRowDxfId="61"/>
    <tableColumn id="6" xr3:uid="{00000000-0010-0000-0700-000006000000}" name="Revenus estimés" totalsRowFunction="sum" dataDxfId="26" totalsRowDxfId="24">
      <calculatedColumnFormula>B7*E7</calculatedColumnFormula>
    </tableColumn>
    <tableColumn id="7" xr3:uid="{00000000-0010-0000-0700-000007000000}" name="Revenus réels" totalsRowFunction="sum" dataDxfId="25" totalsRowDxfId="23">
      <calculatedColumnFormula>C7*E7</calculatedColumnFormula>
    </tableColumn>
  </tableColumns>
  <tableStyleInfo name="StyleTableauClair1 2" showFirstColumn="0" showLastColumn="0" showRowStripes="1" showColumnStripes="0"/>
  <extLst>
    <ext xmlns:x14="http://schemas.microsoft.com/office/spreadsheetml/2009/9/main" uri="{504A1905-F514-4f6f-8877-14C23A59335A}">
      <x14:table altTextSummary="Entrez le nombre estimé et réel d’admissions, de types et de prix dans ce tableau. Les revenus estimés et réels des admissions et des totaux sont calculés automatiquement"/>
    </ext>
  </extLst>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AnnoncesDansProgramme" displayName="AnnoncesDansProgramme" ref="B12:G16" totalsRowCount="1" headerRowDxfId="60" dataDxfId="59" totalsRowDxfId="58">
  <autoFilter ref="B12:G15" xr:uid="{00000000-0009-0000-0100-00000A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800-000001000000}" name="Nombre estimé" totalsRowLabel="Total" dataDxfId="57" totalsRowDxfId="56"/>
    <tableColumn id="2" xr3:uid="{00000000-0010-0000-0800-000002000000}" name="Nombre réel" dataDxfId="55" totalsRowDxfId="54"/>
    <tableColumn id="3" xr3:uid="{00000000-0010-0000-0800-000003000000}" name="Type" dataDxfId="53" totalsRowDxfId="52"/>
    <tableColumn id="4" xr3:uid="{00000000-0010-0000-0800-000004000000}" name="Prix" dataDxfId="22" totalsRowDxfId="51"/>
    <tableColumn id="5" xr3:uid="{00000000-0010-0000-0800-000005000000}" name="Revenus estimés" totalsRowFunction="sum" dataDxfId="21" totalsRowDxfId="19">
      <calculatedColumnFormula>B13*E13</calculatedColumnFormula>
    </tableColumn>
    <tableColumn id="6" xr3:uid="{00000000-0010-0000-0800-000006000000}" name="Revenus réels" totalsRowFunction="sum" dataDxfId="20" totalsRowDxfId="18">
      <calculatedColumnFormula>C13*E13</calculatedColumnFormula>
    </tableColumn>
  </tableColumns>
  <tableStyleInfo name="StyleTableauClair1 2" showFirstColumn="0" showLastColumn="0" showRowStripes="1" showColumnStripes="0"/>
  <extLst>
    <ext xmlns:x14="http://schemas.microsoft.com/office/spreadsheetml/2009/9/main" uri="{504A1905-F514-4f6f-8877-14C23A59335A}">
      <x14:table altTextSummary="Entrez le nombre estimé et réel d’annonces, de types et de prix dans ce tableau. Les revenus estimés et réels des publicités et des totaux sont calculés automatiquement"/>
    </ext>
  </extLst>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ExposantsEtVendeurs" displayName="ExposantsEtVendeurs" ref="B18:G22" totalsRowCount="1">
  <autoFilter ref="B18:G21" xr:uid="{00000000-0009-0000-0100-00000B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900-000001000000}" name="Nombre estimé" totalsRowLabel="Total" totalsRowDxfId="50"/>
    <tableColumn id="2" xr3:uid="{00000000-0010-0000-0900-000002000000}" name="Nombre réel" totalsRowDxfId="49"/>
    <tableColumn id="3" xr3:uid="{00000000-0010-0000-0900-000003000000}" name="Type" totalsRowDxfId="48"/>
    <tableColumn id="4" xr3:uid="{00000000-0010-0000-0900-000004000000}" name="Prix" dataDxfId="17" totalsRowDxfId="47"/>
    <tableColumn id="5" xr3:uid="{00000000-0010-0000-0900-000005000000}" name="Revenus estimés" totalsRowFunction="sum" dataDxfId="16" totalsRowDxfId="14">
      <calculatedColumnFormula>B19*E19</calculatedColumnFormula>
    </tableColumn>
    <tableColumn id="6" xr3:uid="{00000000-0010-0000-0900-000006000000}" name="Revenus réels" totalsRowFunction="sum" dataDxfId="15" totalsRowDxfId="13">
      <calculatedColumnFormula>C19*E19</calculatedColumnFormula>
    </tableColumn>
  </tableColumns>
  <tableStyleInfo name="StyleTableauClair1 2" showFirstColumn="0" showLastColumn="0" showRowStripes="1" showColumnStripes="0"/>
  <extLst>
    <ext xmlns:x14="http://schemas.microsoft.com/office/spreadsheetml/2009/9/main" uri="{504A1905-F514-4f6f-8877-14C23A59335A}">
      <x14:table altTextSummary="Entrez le nombre estimé et réel de fournisseurs, de types de stand et de prix dans ce tableau. Les revenus estimés et réels de chaque type de stand et les totaux sont calculés automatiquement"/>
    </ext>
  </extLst>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VenteArticles" displayName="VenteArticles" ref="B24:G29" totalsRowCount="1">
  <autoFilter ref="B24:G28" xr:uid="{00000000-0009-0000-0100-00000C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A00-000001000000}" name="Nombre estimé" totalsRowLabel="Total" totalsRowDxfId="46"/>
    <tableColumn id="2" xr3:uid="{00000000-0010-0000-0A00-000002000000}" name="Nombre réel" totalsRowDxfId="45"/>
    <tableColumn id="3" xr3:uid="{00000000-0010-0000-0A00-000003000000}" name="Type" totalsRowDxfId="44"/>
    <tableColumn id="4" xr3:uid="{00000000-0010-0000-0A00-000004000000}" name="Prix" dataDxfId="12" totalsRowDxfId="43"/>
    <tableColumn id="5" xr3:uid="{00000000-0010-0000-0A00-000005000000}" name="Revenus estimés" totalsRowFunction="sum" dataDxfId="11" totalsRowDxfId="9">
      <calculatedColumnFormula>B25*E25</calculatedColumnFormula>
    </tableColumn>
    <tableColumn id="6" xr3:uid="{00000000-0010-0000-0A00-000006000000}" name="Recettes réelles" totalsRowFunction="sum" dataDxfId="10" totalsRowDxfId="8">
      <calculatedColumnFormula>C25*E25</calculatedColumnFormula>
    </tableColumn>
  </tableColumns>
  <tableStyleInfo name="StyleTableauClair1 2" showFirstColumn="0" showLastColumn="0" showRowStripes="1" showColumnStripes="0"/>
  <extLst>
    <ext xmlns:x14="http://schemas.microsoft.com/office/spreadsheetml/2009/9/main" uri="{504A1905-F514-4f6f-8877-14C23A59335A}">
      <x14:table altTextSummary="Entrez le nombre estimé et réel d’articles vendus, le type et le prix dans ce tableau. Les revenus estimés et réels des ventes d’articles et des totaux sont calculés automatiquement"/>
    </ext>
  </extLst>
</table>
</file>

<file path=xl/tables/table3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DépensesDécoration" displayName="DépensesDécoration" ref="B13:D19" totalsRowCount="1" headerRowDxfId="104" dataDxfId="103" totalsRowDxfId="102">
  <autoFilter ref="B13:D18" xr:uid="{00000000-0009-0000-0100-000004000000}">
    <filterColumn colId="0" hiddenButton="1"/>
    <filterColumn colId="1" hiddenButton="1"/>
    <filterColumn colId="2" hiddenButton="1"/>
  </autoFilter>
  <tableColumns count="3">
    <tableColumn id="1" xr3:uid="{00000000-0010-0000-0200-000001000000}" name="Décorations" totalsRowLabel="Total" dataDxfId="101" totalsRowDxfId="100"/>
    <tableColumn id="2" xr3:uid="{00000000-0010-0000-0200-000002000000}" name="Estimé" totalsRowFunction="sum" dataDxfId="37" totalsRowDxfId="99"/>
    <tableColumn id="3" xr3:uid="{00000000-0010-0000-0200-000003000000}" name="Réel" totalsRowFunction="sum" dataDxfId="36" totalsRowDxfId="98"/>
  </tableColumns>
  <tableStyleInfo name="StyleTableauClair1 2" showFirstColumn="1" showLastColumn="0" showRowStripes="1" showColumnStripes="0"/>
  <extLst>
    <ext xmlns:x14="http://schemas.microsoft.com/office/spreadsheetml/2009/9/main" uri="{504A1905-F514-4f6f-8877-14C23A59335A}">
      <x14:table altTextSummary="Entrez les dépenses de décoration estimées et réelles dans ce tableau. Le total est calculé automatiquement à la fin"/>
    </ext>
  </extLst>
</table>
</file>

<file path=xl/tables/table4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DépensesProgramme" displayName="DépensesProgramme" ref="F13:H19" totalsRowCount="1" headerRowDxfId="97" dataDxfId="96" totalsRowDxfId="95">
  <autoFilter ref="F13:H18" xr:uid="{00000000-0009-0000-0100-000005000000}">
    <filterColumn colId="0" hiddenButton="1"/>
    <filterColumn colId="1" hiddenButton="1"/>
    <filterColumn colId="2" hiddenButton="1"/>
  </autoFilter>
  <tableColumns count="3">
    <tableColumn id="1" xr3:uid="{00000000-0010-0000-0300-000001000000}" name="Programme" totalsRowLabel="Total" dataDxfId="94" totalsRowDxfId="93"/>
    <tableColumn id="2" xr3:uid="{00000000-0010-0000-0300-000002000000}" name="Estimé" totalsRowFunction="sum" dataDxfId="35" totalsRowDxfId="92"/>
    <tableColumn id="3" xr3:uid="{00000000-0010-0000-0300-000003000000}" name="Réel" totalsRowFunction="count" dataDxfId="34" totalsRowDxfId="91"/>
  </tableColumns>
  <tableStyleInfo name="StyleTableauClair1 2" showFirstColumn="1" showLastColumn="0" showRowStripes="1" showColumnStripes="0"/>
  <extLst>
    <ext xmlns:x14="http://schemas.microsoft.com/office/spreadsheetml/2009/9/main" uri="{504A1905-F514-4f6f-8877-14C23A59335A}">
      <x14:table altTextSummary="Entrez les dépenses de programme estimées et réelles dans ce tableau. Le total est calculé automatiquement à la fin"/>
    </ext>
  </extLst>
</table>
</file>

<file path=xl/tables/table12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F053438-C393-4A6F-85EB-6141CE2E580F}" name="Synthèse" displayName="Résumé" ref="B4:D6" headerRowDxfId="42">
  <autoFilter ref="B4:D6" xr:uid="{E2E1E93F-962E-4908-B5FF-C49FFDD203EC}">
    <filterColumn colId="0" hiddenButton="1"/>
    <filterColumn colId="1" hiddenButton="1"/>
    <filterColumn colId="2" hiddenButton="1"/>
  </autoFilter>
  <tableColumns count="3">
    <tableColumn id="1" xr3:uid="{F67213F1-F34B-417E-9245-0F02F8ACA01B}" name=" Total" totalsRowLabel="Total"/>
    <tableColumn id="2" xr3:uid="{B31A4B15-FE6A-45D0-A35F-8DEBCAB99AF7}" name="Estimé" dataDxfId="7">
      <calculatedColumnFormula>Dépenses!G3</calculatedColumnFormula>
    </tableColumn>
    <tableColumn id="3" xr3:uid="{D633F0A4-A59C-4679-9F1C-8D364B0C972E}" name="Réel" totalsRowFunction="sum" dataDxfId="6" totalsRowDxfId="5">
      <calculatedColumnFormula>Dépenses!H3</calculatedColumnFormula>
    </tableColumn>
  </tableColumns>
  <tableStyleInfo showFirstColumn="0" showLastColumn="0" showRowStripes="0" showColumnStripes="0"/>
  <extLst>
    <ext xmlns:x14="http://schemas.microsoft.com/office/spreadsheetml/2009/9/main" uri="{504A1905-F514-4f6f-8877-14C23A59335A}">
      <x14:table altTextSummary="Les recettes et dépenses totales estimées et réelles sont mises à jour automatiquement dans ce tableau."/>
    </ext>
  </extLst>
</table>
</file>

<file path=xl/theme/theme11.xml><?xml version="1.0" encoding="utf-8"?>
<a:theme xmlns:a="http://schemas.openxmlformats.org/drawingml/2006/main" name="Office Theme">
  <a:themeElements>
    <a:clrScheme name="Custom 13">
      <a:dk1>
        <a:srgbClr val="111111"/>
      </a:dk1>
      <a:lt1>
        <a:srgbClr val="FFFFFF"/>
      </a:lt1>
      <a:dk2>
        <a:srgbClr val="2D3047"/>
      </a:dk2>
      <a:lt2>
        <a:srgbClr val="FFFFFF"/>
      </a:lt2>
      <a:accent1>
        <a:srgbClr val="B50745"/>
      </a:accent1>
      <a:accent2>
        <a:srgbClr val="1C9AAA"/>
      </a:accent2>
      <a:accent3>
        <a:srgbClr val="E0C93A"/>
      </a:accent3>
      <a:accent4>
        <a:srgbClr val="B50745"/>
      </a:accent4>
      <a:accent5>
        <a:srgbClr val="1C9AAA"/>
      </a:accent5>
      <a:accent6>
        <a:srgbClr val="E0C93A"/>
      </a:accent6>
      <a:hlink>
        <a:srgbClr val="4CD0E2"/>
      </a:hlink>
      <a:folHlink>
        <a:srgbClr val="4CD0E2"/>
      </a:folHlink>
    </a:clrScheme>
    <a:fontScheme name="Custom 2">
      <a:majorFont>
        <a:latin typeface="Century Gothic"/>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&#65279;<?xml version="1.0" encoding="utf-8"?><Relationships xmlns="http://schemas.openxmlformats.org/package/2006/relationships"><Relationship Type="http://schemas.openxmlformats.org/officeDocument/2006/relationships/printerSettings" Target="/xl/printerSettings/printerSettings13.bin" Id="rId1" /></Relationships>
</file>

<file path=xl/worksheets/_rels/sheet22.xml.rels>&#65279;<?xml version="1.0" encoding="utf-8"?><Relationships xmlns="http://schemas.openxmlformats.org/package/2006/relationships"><Relationship Type="http://schemas.openxmlformats.org/officeDocument/2006/relationships/table" Target="/xl/tables/table75.xml" Id="rId8" /><Relationship Type="http://schemas.openxmlformats.org/officeDocument/2006/relationships/table" Target="/xl/tables/table26.xml" Id="rId3" /><Relationship Type="http://schemas.openxmlformats.org/officeDocument/2006/relationships/table" Target="/xl/tables/table67.xml" Id="rId7" /><Relationship Type="http://schemas.openxmlformats.org/officeDocument/2006/relationships/table" Target="/xl/tables/table18.xml" Id="rId2" /><Relationship Type="http://schemas.openxmlformats.org/officeDocument/2006/relationships/printerSettings" Target="/xl/printerSettings/printerSettings22.bin" Id="rId1" /><Relationship Type="http://schemas.openxmlformats.org/officeDocument/2006/relationships/table" Target="/xl/tables/table59.xml" Id="rId6" /><Relationship Type="http://schemas.openxmlformats.org/officeDocument/2006/relationships/table" Target="/xl/tables/table410.xml" Id="rId5" /><Relationship Type="http://schemas.openxmlformats.org/officeDocument/2006/relationships/table" Target="/xl/tables/table311.xml" Id="rId4" /></Relationships>
</file>

<file path=xl/worksheets/_rels/sheet31.xml.rels>&#65279;<?xml version="1.0" encoding="utf-8"?><Relationships xmlns="http://schemas.openxmlformats.org/package/2006/relationships"><Relationship Type="http://schemas.openxmlformats.org/officeDocument/2006/relationships/table" Target="/xl/tables/table91.xml" Id="rId3" /><Relationship Type="http://schemas.openxmlformats.org/officeDocument/2006/relationships/table" Target="/xl/tables/table82.xml" Id="rId2" /><Relationship Type="http://schemas.openxmlformats.org/officeDocument/2006/relationships/printerSettings" Target="/xl/printerSettings/printerSettings31.bin" Id="rId1" /><Relationship Type="http://schemas.openxmlformats.org/officeDocument/2006/relationships/table" Target="/xl/tables/table113.xml" Id="rId5" /><Relationship Type="http://schemas.openxmlformats.org/officeDocument/2006/relationships/table" Target="/xl/tables/table104.xml" Id="rId4" /></Relationships>
</file>

<file path=xl/worksheets/_rels/sheet44.xml.rels>&#65279;<?xml version="1.0" encoding="utf-8"?><Relationships xmlns="http://schemas.openxmlformats.org/package/2006/relationships"><Relationship Type="http://schemas.openxmlformats.org/officeDocument/2006/relationships/table" Target="/xl/tables/table1212.xml" Id="rId3" /><Relationship Type="http://schemas.openxmlformats.org/officeDocument/2006/relationships/drawing" Target="/xl/drawings/drawing11.xml" Id="rId2" /><Relationship Type="http://schemas.openxmlformats.org/officeDocument/2006/relationships/printerSettings" Target="/xl/printerSettings/printerSettings44.bin" Id="rId1" /></Relationships>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200B4-02BC-4B65-B20F-7C842CD422DD}">
  <sheetPr>
    <tabColor theme="8" tint="-0.499984740745262"/>
  </sheetPr>
  <dimension ref="B1:B8"/>
  <sheetViews>
    <sheetView showGridLines="0" zoomScaleNormal="100" workbookViewId="0"/>
  </sheetViews>
  <sheetFormatPr baseColWidth="10" defaultColWidth="9.140625" defaultRowHeight="12.75" x14ac:dyDescent="0.2"/>
  <cols>
    <col min="1" max="1" width="2.7109375" customWidth="1"/>
    <col min="2" max="2" width="125.5703125" customWidth="1"/>
    <col min="3" max="3" width="2.7109375" customWidth="1"/>
  </cols>
  <sheetData>
    <row r="1" spans="2:2" s="30" customFormat="1" ht="30" customHeight="1" x14ac:dyDescent="0.2">
      <c r="B1" s="47" t="s">
        <v>0</v>
      </c>
    </row>
    <row r="2" spans="2:2" ht="30" customHeight="1" x14ac:dyDescent="0.25">
      <c r="B2" s="46" t="s">
        <v>1</v>
      </c>
    </row>
    <row r="3" spans="2:2" ht="30" customHeight="1" x14ac:dyDescent="0.25">
      <c r="B3" s="46" t="s">
        <v>2</v>
      </c>
    </row>
    <row r="4" spans="2:2" ht="30" customHeight="1" x14ac:dyDescent="0.25">
      <c r="B4" s="46" t="s">
        <v>3</v>
      </c>
    </row>
    <row r="5" spans="2:2" ht="30" customHeight="1" x14ac:dyDescent="0.25">
      <c r="B5" s="46" t="s">
        <v>4</v>
      </c>
    </row>
    <row r="6" spans="2:2" ht="30" customHeight="1" x14ac:dyDescent="0.25">
      <c r="B6" s="48" t="s">
        <v>5</v>
      </c>
    </row>
    <row r="7" spans="2:2" ht="36" customHeight="1" x14ac:dyDescent="0.2">
      <c r="B7" s="54" t="s">
        <v>6</v>
      </c>
    </row>
    <row r="8" spans="2:2" ht="39.950000000000003" customHeight="1" x14ac:dyDescent="0.25">
      <c r="B8" s="46" t="s">
        <v>7</v>
      </c>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pageSetUpPr fitToPage="1"/>
  </sheetPr>
  <dimension ref="A1:H32"/>
  <sheetViews>
    <sheetView showGridLines="0" tabSelected="1" zoomScaleNormal="100" workbookViewId="0"/>
  </sheetViews>
  <sheetFormatPr baseColWidth="10" defaultColWidth="9.140625" defaultRowHeight="12.75" x14ac:dyDescent="0.2"/>
  <cols>
    <col min="1" max="1" width="2.7109375" style="5" customWidth="1"/>
    <col min="2" max="2" width="32.7109375" style="1" customWidth="1"/>
    <col min="3" max="3" width="26.42578125" style="1" customWidth="1"/>
    <col min="4" max="4" width="41.85546875" style="1" customWidth="1"/>
    <col min="5" max="5" width="3.42578125" style="1" customWidth="1"/>
    <col min="6" max="6" width="32.7109375" style="1" customWidth="1"/>
    <col min="7" max="7" width="22.7109375" style="1" customWidth="1"/>
    <col min="8" max="8" width="41.85546875" style="1" customWidth="1"/>
    <col min="9" max="9" width="2.7109375" style="1" customWidth="1"/>
    <col min="10" max="16384" width="9.140625" style="1"/>
  </cols>
  <sheetData>
    <row r="1" spans="1:8" ht="45.75" customHeight="1" x14ac:dyDescent="0.2">
      <c r="A1" s="52" t="s">
        <v>8</v>
      </c>
      <c r="B1" s="57" t="s">
        <v>15</v>
      </c>
      <c r="C1" s="57"/>
      <c r="D1" s="58" t="s">
        <v>39</v>
      </c>
      <c r="E1" s="58"/>
      <c r="F1" s="24"/>
      <c r="G1" s="24"/>
      <c r="H1" s="25" t="s">
        <v>55</v>
      </c>
    </row>
    <row r="2" spans="1:8" ht="6.75" customHeight="1" x14ac:dyDescent="0.2">
      <c r="B2" s="16"/>
      <c r="C2" s="16"/>
      <c r="D2" s="16"/>
      <c r="E2" s="17"/>
      <c r="F2" s="17"/>
      <c r="G2" s="17"/>
      <c r="H2" s="18"/>
    </row>
    <row r="3" spans="1:8" s="11" customFormat="1" ht="15" customHeight="1" x14ac:dyDescent="0.2">
      <c r="A3" s="52" t="s">
        <v>9</v>
      </c>
      <c r="B3" s="56" t="s">
        <v>16</v>
      </c>
      <c r="C3" s="14"/>
      <c r="D3" s="14"/>
      <c r="E3" s="14"/>
      <c r="F3" s="14"/>
      <c r="G3" s="15" t="s">
        <v>38</v>
      </c>
      <c r="H3" s="15" t="s">
        <v>40</v>
      </c>
    </row>
    <row r="4" spans="1:8" ht="24" customHeight="1" x14ac:dyDescent="0.2">
      <c r="A4" s="52" t="s">
        <v>10</v>
      </c>
      <c r="B4" s="56"/>
      <c r="C4" s="13"/>
      <c r="D4" s="13"/>
      <c r="E4" s="13"/>
      <c r="F4" s="13"/>
      <c r="G4" s="60">
        <f>SUM(C11,C19,C25,C32,G11,G19,G24)</f>
        <v>882</v>
      </c>
      <c r="H4" s="60">
        <f>SUM(D11,D19,D25,D32,H11,H19,H24)</f>
        <v>302</v>
      </c>
    </row>
    <row r="5" spans="1:8" ht="15" customHeight="1" x14ac:dyDescent="0.2">
      <c r="B5" s="6"/>
      <c r="C5" s="8"/>
      <c r="D5" s="8"/>
      <c r="E5" s="5"/>
      <c r="F5" s="5"/>
      <c r="G5" s="5"/>
      <c r="H5" s="5"/>
    </row>
    <row r="6" spans="1:8" s="9" customFormat="1" ht="20.100000000000001" customHeight="1" x14ac:dyDescent="0.2">
      <c r="A6" s="52" t="s">
        <v>11</v>
      </c>
      <c r="B6" s="19" t="s">
        <v>17</v>
      </c>
      <c r="C6" s="50" t="s">
        <v>38</v>
      </c>
      <c r="D6" s="50" t="s">
        <v>40</v>
      </c>
      <c r="E6" s="10"/>
      <c r="F6" s="20" t="s">
        <v>41</v>
      </c>
      <c r="G6" s="28" t="s">
        <v>38</v>
      </c>
      <c r="H6" s="28" t="s">
        <v>40</v>
      </c>
    </row>
    <row r="7" spans="1:8" ht="15.95" customHeight="1" x14ac:dyDescent="0.2">
      <c r="B7" s="12" t="s">
        <v>18</v>
      </c>
      <c r="C7" s="61">
        <v>500</v>
      </c>
      <c r="D7" s="61"/>
      <c r="E7" s="5"/>
      <c r="F7" s="7" t="s">
        <v>42</v>
      </c>
      <c r="G7" s="62"/>
      <c r="H7" s="62"/>
    </row>
    <row r="8" spans="1:8" ht="15.95" customHeight="1" x14ac:dyDescent="0.2">
      <c r="B8" s="12" t="s">
        <v>19</v>
      </c>
      <c r="C8" s="61"/>
      <c r="D8" s="61"/>
      <c r="E8" s="5"/>
      <c r="F8" s="7" t="s">
        <v>43</v>
      </c>
      <c r="G8" s="62">
        <v>20</v>
      </c>
      <c r="H8" s="62"/>
    </row>
    <row r="9" spans="1:8" ht="15.95" customHeight="1" x14ac:dyDescent="0.2">
      <c r="B9" s="12" t="s">
        <v>20</v>
      </c>
      <c r="C9" s="61"/>
      <c r="D9" s="61"/>
      <c r="E9" s="5"/>
      <c r="F9" s="7" t="s">
        <v>44</v>
      </c>
      <c r="G9" s="62"/>
      <c r="H9" s="62">
        <v>20</v>
      </c>
    </row>
    <row r="10" spans="1:8" ht="15.95" customHeight="1" x14ac:dyDescent="0.2">
      <c r="B10" s="12" t="s">
        <v>21</v>
      </c>
      <c r="C10" s="61"/>
      <c r="D10" s="61"/>
      <c r="E10" s="5"/>
      <c r="F10" s="7" t="s">
        <v>45</v>
      </c>
      <c r="G10" s="62"/>
      <c r="H10" s="62"/>
    </row>
    <row r="11" spans="1:8" ht="15.95" customHeight="1" x14ac:dyDescent="0.2">
      <c r="B11" s="12" t="s">
        <v>22</v>
      </c>
      <c r="C11" s="61">
        <f>SUBTOTAL(109,DépensesSite[Estimé])</f>
        <v>500</v>
      </c>
      <c r="D11" s="61">
        <f>SUBTOTAL(103,DépensesSite[Réel])</f>
        <v>0</v>
      </c>
      <c r="E11" s="5"/>
      <c r="F11" s="7" t="s">
        <v>22</v>
      </c>
      <c r="G11" s="62">
        <f>SUBTOTAL(109,DépensesBoissons[Estimé])</f>
        <v>20</v>
      </c>
      <c r="H11" s="62">
        <f>SUBTOTAL(103,DépensesBoissons[Réel])</f>
        <v>1</v>
      </c>
    </row>
    <row r="12" spans="1:8" ht="15" customHeight="1" x14ac:dyDescent="0.2">
      <c r="B12" s="6"/>
      <c r="C12" s="8"/>
      <c r="D12" s="8"/>
      <c r="E12" s="5"/>
      <c r="F12" s="5"/>
      <c r="G12" s="5"/>
      <c r="H12" s="5"/>
    </row>
    <row r="13" spans="1:8" ht="20.100000000000001" customHeight="1" x14ac:dyDescent="0.2">
      <c r="A13" s="5" t="s">
        <v>12</v>
      </c>
      <c r="B13" s="21" t="s">
        <v>23</v>
      </c>
      <c r="C13" s="51" t="s">
        <v>38</v>
      </c>
      <c r="D13" s="51" t="s">
        <v>40</v>
      </c>
      <c r="E13" s="5"/>
      <c r="F13" s="21" t="s">
        <v>46</v>
      </c>
      <c r="G13" s="51" t="s">
        <v>38</v>
      </c>
      <c r="H13" s="51" t="s">
        <v>40</v>
      </c>
    </row>
    <row r="14" spans="1:8" ht="15.95" customHeight="1" x14ac:dyDescent="0.2">
      <c r="B14" s="21" t="s">
        <v>24</v>
      </c>
      <c r="C14" s="63">
        <v>200</v>
      </c>
      <c r="D14" s="63">
        <v>300</v>
      </c>
      <c r="E14" s="5"/>
      <c r="F14" s="21" t="s">
        <v>47</v>
      </c>
      <c r="G14" s="64"/>
      <c r="H14" s="64"/>
    </row>
    <row r="15" spans="1:8" ht="15.95" customHeight="1" x14ac:dyDescent="0.2">
      <c r="B15" s="21" t="s">
        <v>25</v>
      </c>
      <c r="C15" s="63"/>
      <c r="D15" s="63"/>
      <c r="E15" s="5"/>
      <c r="F15" s="21" t="s">
        <v>48</v>
      </c>
      <c r="G15" s="64">
        <v>30</v>
      </c>
      <c r="H15" s="64"/>
    </row>
    <row r="16" spans="1:8" ht="15.95" customHeight="1" x14ac:dyDescent="0.2">
      <c r="B16" s="21" t="s">
        <v>26</v>
      </c>
      <c r="C16" s="63"/>
      <c r="D16" s="63"/>
      <c r="E16" s="5"/>
      <c r="F16" s="21" t="s">
        <v>49</v>
      </c>
      <c r="G16" s="64"/>
      <c r="H16" s="64"/>
    </row>
    <row r="17" spans="1:8" ht="15.95" customHeight="1" x14ac:dyDescent="0.2">
      <c r="B17" s="21" t="s">
        <v>27</v>
      </c>
      <c r="C17" s="63"/>
      <c r="D17" s="63"/>
      <c r="E17" s="5"/>
      <c r="F17" s="21" t="s">
        <v>50</v>
      </c>
      <c r="G17" s="64"/>
      <c r="H17" s="64"/>
    </row>
    <row r="18" spans="1:8" ht="15.95" customHeight="1" x14ac:dyDescent="0.2">
      <c r="B18" s="21" t="s">
        <v>28</v>
      </c>
      <c r="C18" s="63"/>
      <c r="D18" s="63"/>
      <c r="E18" s="5"/>
      <c r="F18" s="21" t="s">
        <v>51</v>
      </c>
      <c r="G18" s="64"/>
      <c r="H18" s="64"/>
    </row>
    <row r="19" spans="1:8" ht="15.95" customHeight="1" x14ac:dyDescent="0.2">
      <c r="B19" s="21" t="s">
        <v>22</v>
      </c>
      <c r="C19" s="63">
        <f>SUBTOTAL(109,DépensesDécoration[Estimé])</f>
        <v>200</v>
      </c>
      <c r="D19" s="63">
        <f>SUBTOTAL(109,DépensesDécoration[Réel])</f>
        <v>300</v>
      </c>
      <c r="E19" s="5"/>
      <c r="F19" s="21" t="s">
        <v>22</v>
      </c>
      <c r="G19" s="64">
        <f>SUBTOTAL(109,DépensesProgramme[Estimé])</f>
        <v>30</v>
      </c>
      <c r="H19" s="64">
        <f>SUBTOTAL(103,DépensesProgramme[Réel])</f>
        <v>0</v>
      </c>
    </row>
    <row r="20" spans="1:8" ht="15" customHeight="1" x14ac:dyDescent="0.2">
      <c r="B20" s="22"/>
      <c r="C20" s="40"/>
      <c r="D20" s="40"/>
      <c r="E20" s="5"/>
      <c r="F20" s="22"/>
      <c r="G20" s="5"/>
      <c r="H20" s="5"/>
    </row>
    <row r="21" spans="1:8" ht="20.100000000000001" customHeight="1" x14ac:dyDescent="0.2">
      <c r="A21" s="52" t="s">
        <v>13</v>
      </c>
      <c r="B21" s="21" t="s">
        <v>29</v>
      </c>
      <c r="C21" s="51" t="s">
        <v>38</v>
      </c>
      <c r="D21" s="51" t="s">
        <v>40</v>
      </c>
      <c r="E21" s="5"/>
      <c r="F21" s="21" t="s">
        <v>52</v>
      </c>
      <c r="G21" s="51" t="s">
        <v>38</v>
      </c>
      <c r="H21" s="51" t="s">
        <v>40</v>
      </c>
    </row>
    <row r="22" spans="1:8" ht="15.95" customHeight="1" x14ac:dyDescent="0.2">
      <c r="B22" s="21" t="s">
        <v>30</v>
      </c>
      <c r="C22" s="63"/>
      <c r="D22" s="63"/>
      <c r="E22" s="5"/>
      <c r="F22" s="21" t="s">
        <v>53</v>
      </c>
      <c r="G22" s="64"/>
      <c r="H22" s="64"/>
    </row>
    <row r="23" spans="1:8" ht="15.95" customHeight="1" x14ac:dyDescent="0.2">
      <c r="B23" s="21" t="s">
        <v>31</v>
      </c>
      <c r="C23" s="63">
        <v>20</v>
      </c>
      <c r="D23" s="63"/>
      <c r="E23" s="5"/>
      <c r="F23" s="21" t="s">
        <v>54</v>
      </c>
      <c r="G23" s="64">
        <v>100</v>
      </c>
      <c r="H23" s="64"/>
    </row>
    <row r="24" spans="1:8" ht="15.95" customHeight="1" x14ac:dyDescent="0.2">
      <c r="B24" s="21" t="s">
        <v>32</v>
      </c>
      <c r="C24" s="63"/>
      <c r="D24" s="63"/>
      <c r="E24" s="5"/>
      <c r="F24" s="21" t="s">
        <v>22</v>
      </c>
      <c r="G24" s="64">
        <f>SUBTOTAL(109,DépensesRécompenses[Estimé])</f>
        <v>100</v>
      </c>
      <c r="H24" s="64">
        <f>SUBTOTAL(103,DépensesRécompenses[Réel])</f>
        <v>0</v>
      </c>
    </row>
    <row r="25" spans="1:8" ht="15.95" customHeight="1" x14ac:dyDescent="0.2">
      <c r="B25" s="21" t="s">
        <v>22</v>
      </c>
      <c r="C25" s="63">
        <f>SUBTOTAL(109,DépensesPublicité[Estimé])</f>
        <v>20</v>
      </c>
      <c r="D25" s="63">
        <f>SUBTOTAL(103,DépensesPublicité[Réel])</f>
        <v>0</v>
      </c>
      <c r="E25" s="5"/>
      <c r="F25" s="5"/>
      <c r="G25" s="5"/>
      <c r="H25" s="5"/>
    </row>
    <row r="26" spans="1:8" ht="15" customHeight="1" x14ac:dyDescent="0.2">
      <c r="B26" s="22"/>
      <c r="C26" s="40"/>
      <c r="D26" s="40"/>
      <c r="E26" s="5"/>
      <c r="F26" s="5"/>
      <c r="G26" s="5"/>
      <c r="H26" s="5"/>
    </row>
    <row r="27" spans="1:8" ht="20.100000000000001" customHeight="1" x14ac:dyDescent="0.2">
      <c r="A27" s="52" t="s">
        <v>14</v>
      </c>
      <c r="B27" s="21" t="s">
        <v>33</v>
      </c>
      <c r="C27" s="51" t="s">
        <v>38</v>
      </c>
      <c r="D27" s="51" t="s">
        <v>40</v>
      </c>
      <c r="E27" s="5"/>
      <c r="F27" s="5"/>
      <c r="G27" s="5"/>
      <c r="H27" s="5"/>
    </row>
    <row r="28" spans="1:8" ht="15.95" customHeight="1" x14ac:dyDescent="0.2">
      <c r="B28" s="21" t="s">
        <v>34</v>
      </c>
      <c r="C28" s="63"/>
      <c r="D28" s="63">
        <v>13</v>
      </c>
      <c r="E28" s="5"/>
      <c r="F28" s="5"/>
      <c r="G28" s="5"/>
      <c r="H28" s="5"/>
    </row>
    <row r="29" spans="1:8" ht="15.95" customHeight="1" x14ac:dyDescent="0.2">
      <c r="B29" s="21" t="s">
        <v>35</v>
      </c>
      <c r="C29" s="63">
        <v>12</v>
      </c>
      <c r="D29" s="63"/>
      <c r="E29" s="5"/>
      <c r="F29" s="5"/>
      <c r="G29" s="5"/>
      <c r="H29" s="5"/>
    </row>
    <row r="30" spans="1:8" ht="15.95" customHeight="1" x14ac:dyDescent="0.2">
      <c r="B30" s="21" t="s">
        <v>36</v>
      </c>
      <c r="C30" s="63"/>
      <c r="D30" s="63"/>
      <c r="E30" s="5"/>
      <c r="F30" s="5"/>
      <c r="G30" s="5"/>
      <c r="H30" s="5"/>
    </row>
    <row r="31" spans="1:8" ht="15.95" customHeight="1" x14ac:dyDescent="0.2">
      <c r="B31" s="21" t="s">
        <v>37</v>
      </c>
      <c r="C31" s="63"/>
      <c r="D31" s="63"/>
      <c r="E31" s="5"/>
      <c r="F31" s="5"/>
      <c r="G31" s="5"/>
      <c r="H31" s="5"/>
    </row>
    <row r="32" spans="1:8" ht="15.95" customHeight="1" x14ac:dyDescent="0.2">
      <c r="B32" s="23" t="s">
        <v>22</v>
      </c>
      <c r="C32" s="65">
        <f>SUBTOTAL(109,DépensesDiverses[Estimé])</f>
        <v>12</v>
      </c>
      <c r="D32" s="65">
        <f>SUBTOTAL(103,DépensesDiverses[Réel])</f>
        <v>1</v>
      </c>
    </row>
  </sheetData>
  <mergeCells count="3">
    <mergeCell ref="B3:B4"/>
    <mergeCell ref="B1:C1"/>
    <mergeCell ref="D1:E1"/>
  </mergeCells>
  <phoneticPr fontId="2" type="noConversion"/>
  <conditionalFormatting sqref="A1:A1048576">
    <cfRule type="notContainsBlanks" dxfId="4" priority="1">
      <formula>LEN(TRIM(A1))&gt;0</formula>
    </cfRule>
  </conditionalFormatting>
  <printOptions horizontalCentered="1"/>
  <pageMargins left="0.75" right="0.75" top="1" bottom="1" header="0.5" footer="0.5"/>
  <pageSetup paperSize="9" scale="64" fitToHeight="0" orientation="landscape" r:id="rId1"/>
  <headerFooter alignWithMargins="0"/>
  <rowBreaks count="1" manualBreakCount="1">
    <brk id="27" max="16383" man="1"/>
  </rowBreaks>
  <colBreaks count="1" manualBreakCount="1">
    <brk id="1" max="1048575" man="1"/>
  </colBreaks>
  <tableParts count="7">
    <tablePart r:id="rId2"/>
    <tablePart r:id="rId3"/>
    <tablePart r:id="rId4"/>
    <tablePart r:id="rId5"/>
    <tablePart r:id="rId6"/>
    <tablePart r:id="rId7"/>
    <tablePart r:id="rId8"/>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pageSetUpPr fitToPage="1"/>
  </sheetPr>
  <dimension ref="A1:H29"/>
  <sheetViews>
    <sheetView showGridLines="0" zoomScaleNormal="100" zoomScaleSheetLayoutView="75" workbookViewId="0"/>
  </sheetViews>
  <sheetFormatPr baseColWidth="10" defaultColWidth="9.140625" defaultRowHeight="12.75" x14ac:dyDescent="0.2"/>
  <cols>
    <col min="1" max="1" width="2.7109375" style="5" customWidth="1"/>
    <col min="2" max="2" width="32.7109375" style="1" customWidth="1"/>
    <col min="3" max="3" width="26.42578125" style="1" customWidth="1"/>
    <col min="4" max="7" width="23.140625" style="1" customWidth="1"/>
    <col min="8" max="8" width="2.7109375" style="1" customWidth="1"/>
    <col min="9" max="16384" width="9.140625" style="1"/>
  </cols>
  <sheetData>
    <row r="1" spans="1:8" ht="45.75" customHeight="1" x14ac:dyDescent="0.2">
      <c r="A1" s="5" t="s">
        <v>56</v>
      </c>
      <c r="B1" s="57" t="str">
        <f>Dépenses!B1</f>
        <v>Budget d’événement pour</v>
      </c>
      <c r="C1" s="57"/>
      <c r="D1" s="41" t="str">
        <f>Dépenses!D1</f>
        <v>Nom de l’événement</v>
      </c>
      <c r="E1" s="24"/>
      <c r="F1" s="24"/>
      <c r="G1" s="25" t="s">
        <v>98</v>
      </c>
    </row>
    <row r="2" spans="1:8" ht="6.75" customHeight="1" x14ac:dyDescent="0.2">
      <c r="B2" s="16"/>
      <c r="C2" s="16"/>
      <c r="D2" s="16"/>
      <c r="E2" s="17"/>
      <c r="F2" s="17"/>
      <c r="G2" s="17"/>
      <c r="H2" s="18"/>
    </row>
    <row r="3" spans="1:8" s="11" customFormat="1" ht="15" customHeight="1" x14ac:dyDescent="0.2">
      <c r="A3" s="52" t="s">
        <v>57</v>
      </c>
      <c r="B3" s="56" t="s">
        <v>67</v>
      </c>
      <c r="C3" s="14"/>
      <c r="D3" s="14"/>
      <c r="E3" s="14"/>
      <c r="F3" s="15" t="s">
        <v>38</v>
      </c>
      <c r="G3" s="15" t="s">
        <v>84</v>
      </c>
    </row>
    <row r="4" spans="1:8" ht="24" customHeight="1" x14ac:dyDescent="0.2">
      <c r="A4" s="52" t="s">
        <v>58</v>
      </c>
      <c r="B4" s="56"/>
      <c r="C4" s="13"/>
      <c r="D4" s="13"/>
      <c r="E4" s="13"/>
      <c r="F4" s="60">
        <f>SUM(Entrées[[#Totals],[Revenus estimés]],AnnoncesDansProgramme[[#Totals],[Revenus estimés]],ExposantsEtVendeurs[[#Totals],[Revenus estimés]],VenteArticles[[#Totals],[Revenus estimés]])</f>
        <v>1936</v>
      </c>
      <c r="G4" s="60">
        <f>SUM(Entrées[[#Totals],[Revenus réels]],AnnoncesDansProgramme[[#Totals],[Revenus réels]],ExposantsEtVendeurs[[#Totals],[Revenus réels]],VenteArticles[[#Totals],[Recettes réelles]])</f>
        <v>1831</v>
      </c>
    </row>
    <row r="5" spans="1:8" ht="35.1" customHeight="1" x14ac:dyDescent="0.2">
      <c r="A5" s="52" t="s">
        <v>59</v>
      </c>
      <c r="B5" s="45" t="s">
        <v>68</v>
      </c>
      <c r="C5" s="26"/>
      <c r="D5" s="26"/>
      <c r="E5" s="26"/>
      <c r="F5" s="26"/>
      <c r="G5" s="26"/>
    </row>
    <row r="6" spans="1:8" ht="20.100000000000001" customHeight="1" x14ac:dyDescent="0.2">
      <c r="A6" s="52" t="s">
        <v>60</v>
      </c>
      <c r="B6" s="28" t="s">
        <v>69</v>
      </c>
      <c r="C6" s="28" t="s">
        <v>71</v>
      </c>
      <c r="D6" s="28" t="s">
        <v>72</v>
      </c>
      <c r="E6" s="28" t="s">
        <v>52</v>
      </c>
      <c r="F6" s="28" t="s">
        <v>83</v>
      </c>
      <c r="G6" s="28" t="s">
        <v>85</v>
      </c>
    </row>
    <row r="7" spans="1:8" ht="15.95" customHeight="1" x14ac:dyDescent="0.2">
      <c r="B7" s="28">
        <v>300</v>
      </c>
      <c r="C7" s="28">
        <v>278</v>
      </c>
      <c r="D7" s="28" t="s">
        <v>73</v>
      </c>
      <c r="E7" s="66">
        <v>5</v>
      </c>
      <c r="F7" s="66">
        <f>B7*E7</f>
        <v>1500</v>
      </c>
      <c r="G7" s="66">
        <f>C7*E7</f>
        <v>1390</v>
      </c>
    </row>
    <row r="8" spans="1:8" ht="15.95" customHeight="1" x14ac:dyDescent="0.2">
      <c r="B8" s="28">
        <v>197</v>
      </c>
      <c r="C8" s="28">
        <v>195</v>
      </c>
      <c r="D8" s="28" t="s">
        <v>74</v>
      </c>
      <c r="E8" s="66">
        <v>2</v>
      </c>
      <c r="F8" s="66">
        <f>B8*E8</f>
        <v>394</v>
      </c>
      <c r="G8" s="66">
        <f>C8*E8</f>
        <v>390</v>
      </c>
    </row>
    <row r="9" spans="1:8" ht="15.75" customHeight="1" x14ac:dyDescent="0.2">
      <c r="B9" s="28">
        <v>42</v>
      </c>
      <c r="C9" s="28">
        <v>51</v>
      </c>
      <c r="D9" s="28" t="s">
        <v>51</v>
      </c>
      <c r="E9" s="66">
        <v>1</v>
      </c>
      <c r="F9" s="66">
        <f>B9*E9</f>
        <v>42</v>
      </c>
      <c r="G9" s="66">
        <f>C9*E9</f>
        <v>51</v>
      </c>
    </row>
    <row r="10" spans="1:8" ht="15.95" customHeight="1" x14ac:dyDescent="0.2">
      <c r="B10" s="29" t="s">
        <v>22</v>
      </c>
      <c r="C10" s="29"/>
      <c r="D10" s="29"/>
      <c r="E10" s="29"/>
      <c r="F10" s="67">
        <f>SUBTOTAL(109,Entrées[Revenus estimés])</f>
        <v>1936</v>
      </c>
      <c r="G10" s="67">
        <f>SUBTOTAL(109,Entrées[Revenus réels])</f>
        <v>1831</v>
      </c>
    </row>
    <row r="11" spans="1:8" ht="35.1" customHeight="1" x14ac:dyDescent="0.2">
      <c r="A11" s="52" t="s">
        <v>61</v>
      </c>
      <c r="B11" s="45" t="s">
        <v>100</v>
      </c>
      <c r="C11" s="26"/>
      <c r="D11" s="26"/>
      <c r="E11" s="26"/>
      <c r="F11" s="26"/>
      <c r="G11" s="26"/>
    </row>
    <row r="12" spans="1:8" ht="20.100000000000001" customHeight="1" x14ac:dyDescent="0.2">
      <c r="A12" s="52" t="s">
        <v>62</v>
      </c>
      <c r="B12" s="28" t="s">
        <v>69</v>
      </c>
      <c r="C12" s="28" t="s">
        <v>71</v>
      </c>
      <c r="D12" s="28" t="s">
        <v>72</v>
      </c>
      <c r="E12" s="28" t="s">
        <v>52</v>
      </c>
      <c r="F12" s="28" t="s">
        <v>83</v>
      </c>
      <c r="G12" s="28" t="s">
        <v>85</v>
      </c>
    </row>
    <row r="13" spans="1:8" ht="15.95" customHeight="1" x14ac:dyDescent="0.2">
      <c r="B13" s="28">
        <v>12</v>
      </c>
      <c r="C13" s="28"/>
      <c r="D13" s="28" t="s">
        <v>75</v>
      </c>
      <c r="E13" s="66"/>
      <c r="F13" s="66">
        <f>B13*E13</f>
        <v>0</v>
      </c>
      <c r="G13" s="66">
        <f>C13*E13</f>
        <v>0</v>
      </c>
    </row>
    <row r="14" spans="1:8" ht="15.95" customHeight="1" x14ac:dyDescent="0.2">
      <c r="B14" s="28"/>
      <c r="C14" s="28">
        <v>158</v>
      </c>
      <c r="D14" s="28" t="s">
        <v>76</v>
      </c>
      <c r="E14" s="66"/>
      <c r="F14" s="66">
        <f>B14*E14</f>
        <v>0</v>
      </c>
      <c r="G14" s="66">
        <f>C14*E14</f>
        <v>0</v>
      </c>
    </row>
    <row r="15" spans="1:8" ht="15.95" customHeight="1" x14ac:dyDescent="0.2">
      <c r="B15" s="28">
        <v>4</v>
      </c>
      <c r="C15" s="28"/>
      <c r="D15" s="28" t="s">
        <v>77</v>
      </c>
      <c r="E15" s="66"/>
      <c r="F15" s="66">
        <f>B15*E15</f>
        <v>0</v>
      </c>
      <c r="G15" s="66">
        <f>C15*E15</f>
        <v>0</v>
      </c>
    </row>
    <row r="16" spans="1:8" ht="15.95" customHeight="1" x14ac:dyDescent="0.2">
      <c r="B16" s="28" t="s">
        <v>22</v>
      </c>
      <c r="C16" s="28"/>
      <c r="D16" s="28"/>
      <c r="E16" s="28"/>
      <c r="F16" s="66">
        <f>SUBTOTAL(109,AnnoncesDansProgramme[Revenus estimés])</f>
        <v>0</v>
      </c>
      <c r="G16" s="66">
        <f>SUBTOTAL(109,AnnoncesDansProgramme[Revenus réels])</f>
        <v>0</v>
      </c>
    </row>
    <row r="17" spans="1:7" ht="35.1" customHeight="1" x14ac:dyDescent="0.2">
      <c r="A17" s="5" t="s">
        <v>63</v>
      </c>
      <c r="B17" s="45" t="s">
        <v>70</v>
      </c>
      <c r="C17" s="26"/>
      <c r="D17" s="26"/>
      <c r="E17" s="26"/>
      <c r="F17" s="26"/>
      <c r="G17" s="26"/>
    </row>
    <row r="18" spans="1:7" ht="20.100000000000001" customHeight="1" x14ac:dyDescent="0.2">
      <c r="A18" s="52" t="s">
        <v>64</v>
      </c>
      <c r="B18" s="28" t="s">
        <v>69</v>
      </c>
      <c r="C18" s="28" t="s">
        <v>71</v>
      </c>
      <c r="D18" s="28" t="s">
        <v>72</v>
      </c>
      <c r="E18" s="28" t="s">
        <v>52</v>
      </c>
      <c r="F18" s="28" t="s">
        <v>83</v>
      </c>
      <c r="G18" s="28" t="s">
        <v>85</v>
      </c>
    </row>
    <row r="19" spans="1:7" ht="15.95" customHeight="1" x14ac:dyDescent="0.2">
      <c r="B19" s="30">
        <v>23</v>
      </c>
      <c r="C19" s="30"/>
      <c r="D19" s="27" t="s">
        <v>78</v>
      </c>
      <c r="E19" s="68"/>
      <c r="F19" s="68">
        <f>B19*E19</f>
        <v>0</v>
      </c>
      <c r="G19" s="68">
        <f>C19*E19</f>
        <v>0</v>
      </c>
    </row>
    <row r="20" spans="1:7" ht="15.95" customHeight="1" x14ac:dyDescent="0.2">
      <c r="B20" s="30">
        <v>354</v>
      </c>
      <c r="C20" s="30"/>
      <c r="D20" s="27" t="s">
        <v>79</v>
      </c>
      <c r="E20" s="68"/>
      <c r="F20" s="68">
        <f>B20*E20</f>
        <v>0</v>
      </c>
      <c r="G20" s="68">
        <f>C20*E20</f>
        <v>0</v>
      </c>
    </row>
    <row r="21" spans="1:7" ht="15.95" customHeight="1" x14ac:dyDescent="0.2">
      <c r="B21" s="30">
        <v>56</v>
      </c>
      <c r="C21" s="30"/>
      <c r="D21" s="27" t="s">
        <v>80</v>
      </c>
      <c r="E21" s="68"/>
      <c r="F21" s="68">
        <f>B21*E21</f>
        <v>0</v>
      </c>
      <c r="G21" s="68">
        <f>C21*E21</f>
        <v>0</v>
      </c>
    </row>
    <row r="22" spans="1:7" ht="15.95" customHeight="1" x14ac:dyDescent="0.2">
      <c r="B22" s="30" t="s">
        <v>22</v>
      </c>
      <c r="C22" s="30"/>
      <c r="D22" s="27"/>
      <c r="E22" s="30"/>
      <c r="F22" s="68">
        <f>SUBTOTAL(109,ExposantsEtVendeurs[Revenus estimés])</f>
        <v>0</v>
      </c>
      <c r="G22" s="68">
        <f>SUBTOTAL(109,ExposantsEtVendeurs[Revenus réels])</f>
        <v>0</v>
      </c>
    </row>
    <row r="23" spans="1:7" ht="35.1" customHeight="1" x14ac:dyDescent="0.2">
      <c r="A23" s="52" t="s">
        <v>65</v>
      </c>
      <c r="B23" s="45" t="s">
        <v>99</v>
      </c>
      <c r="C23" s="26"/>
      <c r="D23" s="26"/>
      <c r="E23" s="26"/>
      <c r="F23" s="26"/>
      <c r="G23" s="26"/>
    </row>
    <row r="24" spans="1:7" ht="20.100000000000001" customHeight="1" x14ac:dyDescent="0.2">
      <c r="A24" s="52" t="s">
        <v>66</v>
      </c>
      <c r="B24" s="28" t="s">
        <v>69</v>
      </c>
      <c r="C24" s="28" t="s">
        <v>71</v>
      </c>
      <c r="D24" s="28" t="s">
        <v>72</v>
      </c>
      <c r="E24" s="28" t="s">
        <v>52</v>
      </c>
      <c r="F24" s="28" t="s">
        <v>83</v>
      </c>
      <c r="G24" s="28" t="s">
        <v>86</v>
      </c>
    </row>
    <row r="25" spans="1:7" ht="15.95" customHeight="1" x14ac:dyDescent="0.2">
      <c r="B25" s="30"/>
      <c r="C25" s="30"/>
      <c r="D25" s="27" t="s">
        <v>81</v>
      </c>
      <c r="E25" s="68"/>
      <c r="F25" s="68">
        <f>B25*E25</f>
        <v>0</v>
      </c>
      <c r="G25" s="68">
        <f>C25*E25</f>
        <v>0</v>
      </c>
    </row>
    <row r="26" spans="1:7" ht="15.95" customHeight="1" x14ac:dyDescent="0.2">
      <c r="B26" s="30">
        <v>123</v>
      </c>
      <c r="C26" s="30"/>
      <c r="D26" s="27" t="s">
        <v>82</v>
      </c>
      <c r="E26" s="68"/>
      <c r="F26" s="68">
        <f>B26*E26</f>
        <v>0</v>
      </c>
      <c r="G26" s="68">
        <f>C26*E26</f>
        <v>0</v>
      </c>
    </row>
    <row r="27" spans="1:7" ht="15.95" customHeight="1" x14ac:dyDescent="0.2">
      <c r="B27" s="30"/>
      <c r="C27" s="30"/>
      <c r="D27" s="27" t="s">
        <v>82</v>
      </c>
      <c r="E27" s="68"/>
      <c r="F27" s="68">
        <f>B27*E27</f>
        <v>0</v>
      </c>
      <c r="G27" s="68">
        <f>C27*E27</f>
        <v>0</v>
      </c>
    </row>
    <row r="28" spans="1:7" ht="15.95" customHeight="1" x14ac:dyDescent="0.2">
      <c r="B28" s="30">
        <v>13</v>
      </c>
      <c r="C28" s="30"/>
      <c r="D28" s="27" t="s">
        <v>81</v>
      </c>
      <c r="E28" s="68"/>
      <c r="F28" s="68">
        <f>B28*E28</f>
        <v>0</v>
      </c>
      <c r="G28" s="68">
        <f>C28*E28</f>
        <v>0</v>
      </c>
    </row>
    <row r="29" spans="1:7" ht="15.95" customHeight="1" x14ac:dyDescent="0.2">
      <c r="B29" s="30" t="s">
        <v>22</v>
      </c>
      <c r="C29" s="30"/>
      <c r="D29" s="27"/>
      <c r="E29" s="30"/>
      <c r="F29" s="68">
        <f>SUBTOTAL(109,VenteArticles[Revenus estimés])</f>
        <v>0</v>
      </c>
      <c r="G29" s="68">
        <f>SUBTOTAL(109,VenteArticles[Recettes réelles])</f>
        <v>0</v>
      </c>
    </row>
  </sheetData>
  <mergeCells count="2">
    <mergeCell ref="B3:B4"/>
    <mergeCell ref="B1:C1"/>
  </mergeCells>
  <phoneticPr fontId="2" type="noConversion"/>
  <conditionalFormatting sqref="A1:A1048576">
    <cfRule type="notContainsBlanks" dxfId="3" priority="1">
      <formula>LEN(TRIM(A1))&gt;0</formula>
    </cfRule>
  </conditionalFormatting>
  <printOptions horizontalCentered="1"/>
  <pageMargins left="0.75" right="0.75" top="1" bottom="1" header="0.5" footer="0.5"/>
  <pageSetup paperSize="9" scale="84" fitToHeight="0" orientation="landscape" r:id="rId1"/>
  <headerFooter alignWithMargins="0"/>
  <rowBreaks count="1" manualBreakCount="1">
    <brk id="23" max="16383" man="1"/>
  </rowBreaks>
  <ignoredErrors>
    <ignoredError sqref="G25:G29 F25:F28 G19:G21 F19:F21 G13:G16 F13:F15" emptyCellReference="1"/>
  </ignoredErrors>
  <tableParts count="4">
    <tablePart r:id="rId2"/>
    <tablePart r:id="rId3"/>
    <tablePart r:id="rId4"/>
    <tablePart r:id="rId5"/>
  </tablePart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pageSetUpPr fitToPage="1"/>
  </sheetPr>
  <dimension ref="A1:G12"/>
  <sheetViews>
    <sheetView showGridLines="0" zoomScaleNormal="100" workbookViewId="0"/>
  </sheetViews>
  <sheetFormatPr baseColWidth="10" defaultColWidth="9.140625" defaultRowHeight="12.75" x14ac:dyDescent="0.2"/>
  <cols>
    <col min="1" max="1" width="2.7109375" style="49" customWidth="1"/>
    <col min="2" max="2" width="30.7109375" style="1" customWidth="1"/>
    <col min="3" max="3" width="26.7109375" style="1" customWidth="1"/>
    <col min="4" max="7" width="23.140625" style="1" customWidth="1"/>
    <col min="8" max="8" width="2.7109375" style="1" customWidth="1"/>
    <col min="9" max="9" width="5.28515625" style="1" customWidth="1"/>
    <col min="10" max="16384" width="9.140625" style="1"/>
  </cols>
  <sheetData>
    <row r="1" spans="1:7" ht="36.75" customHeight="1" x14ac:dyDescent="0.4">
      <c r="A1" s="5" t="s">
        <v>87</v>
      </c>
      <c r="B1" s="59" t="str">
        <f>Dépenses!B1</f>
        <v>Budget d’événement pour</v>
      </c>
      <c r="C1" s="59"/>
      <c r="D1" s="42" t="str">
        <f>Dépenses!D1</f>
        <v>Nom de l’événement</v>
      </c>
      <c r="E1" s="33"/>
      <c r="F1" s="33"/>
      <c r="G1" s="34" t="s">
        <v>96</v>
      </c>
    </row>
    <row r="2" spans="1:7" ht="21" customHeight="1" x14ac:dyDescent="0.2">
      <c r="B2" s="32"/>
      <c r="C2" s="32"/>
      <c r="D2" s="32"/>
      <c r="E2" s="32"/>
      <c r="F2" s="32"/>
      <c r="G2" s="31" t="s">
        <v>97</v>
      </c>
    </row>
    <row r="3" spans="1:7" ht="19.5" customHeight="1" x14ac:dyDescent="0.2">
      <c r="A3" s="52" t="s">
        <v>88</v>
      </c>
      <c r="B3" s="2"/>
      <c r="C3" s="2"/>
      <c r="D3" s="3"/>
      <c r="E3" s="55" t="s">
        <v>95</v>
      </c>
      <c r="F3" s="55"/>
      <c r="G3" s="55"/>
    </row>
    <row r="4" spans="1:7" ht="20.100000000000001" customHeight="1" x14ac:dyDescent="0.2">
      <c r="A4" s="52" t="s">
        <v>89</v>
      </c>
      <c r="B4" s="53" t="s">
        <v>91</v>
      </c>
      <c r="C4" s="43" t="s">
        <v>38</v>
      </c>
      <c r="D4" s="44" t="s">
        <v>40</v>
      </c>
      <c r="E4" s="55"/>
      <c r="F4" s="55"/>
      <c r="G4" s="55"/>
    </row>
    <row r="5" spans="1:7" ht="15.95" customHeight="1" x14ac:dyDescent="0.2">
      <c r="B5" s="37" t="s">
        <v>92</v>
      </c>
      <c r="C5" s="69">
        <f>Recettes!F10</f>
        <v>1936</v>
      </c>
      <c r="D5" s="70">
        <f>Recettes!F4</f>
        <v>1936</v>
      </c>
      <c r="E5" s="55"/>
      <c r="F5" s="55"/>
      <c r="G5" s="55"/>
    </row>
    <row r="6" spans="1:7" ht="15.95" customHeight="1" x14ac:dyDescent="0.2">
      <c r="B6" s="38" t="s">
        <v>93</v>
      </c>
      <c r="C6" s="71">
        <f>Dépenses!G4</f>
        <v>882</v>
      </c>
      <c r="D6" s="72">
        <f>Dépenses!H4</f>
        <v>302</v>
      </c>
      <c r="E6" s="55"/>
      <c r="F6" s="55"/>
      <c r="G6" s="55"/>
    </row>
    <row r="7" spans="1:7" ht="15" x14ac:dyDescent="0.2">
      <c r="B7" s="4"/>
      <c r="C7" s="35"/>
      <c r="D7" s="36"/>
      <c r="E7" s="55"/>
      <c r="F7" s="55"/>
      <c r="G7" s="55"/>
    </row>
    <row r="8" spans="1:7" ht="33" customHeight="1" x14ac:dyDescent="0.2">
      <c r="A8" s="52" t="s">
        <v>90</v>
      </c>
      <c r="B8" s="39" t="s">
        <v>94</v>
      </c>
      <c r="C8" s="73">
        <f>C5-C6</f>
        <v>1054</v>
      </c>
      <c r="D8" s="74">
        <f>D5-D6</f>
        <v>1634</v>
      </c>
      <c r="E8" s="55"/>
      <c r="F8" s="55"/>
      <c r="G8" s="55"/>
    </row>
    <row r="9" spans="1:7" ht="12.75" customHeight="1" x14ac:dyDescent="0.2">
      <c r="E9" s="55"/>
      <c r="F9" s="55"/>
      <c r="G9" s="55"/>
    </row>
    <row r="10" spans="1:7" ht="12.75" customHeight="1" x14ac:dyDescent="0.2">
      <c r="E10" s="55"/>
      <c r="F10" s="55"/>
      <c r="G10" s="55"/>
    </row>
    <row r="11" spans="1:7" ht="12.75" customHeight="1" x14ac:dyDescent="0.2">
      <c r="E11" s="55"/>
      <c r="F11" s="55"/>
      <c r="G11" s="55"/>
    </row>
    <row r="12" spans="1:7" ht="12.75" customHeight="1" x14ac:dyDescent="0.2">
      <c r="E12" s="55"/>
      <c r="F12" s="55"/>
      <c r="G12" s="55"/>
    </row>
  </sheetData>
  <mergeCells count="1">
    <mergeCell ref="B1:C1"/>
  </mergeCells>
  <phoneticPr fontId="2" type="noConversion"/>
  <conditionalFormatting sqref="E3:G12">
    <cfRule type="notContainsBlanks" dxfId="2" priority="3">
      <formula>LEN(TRIM(E3))&gt;0</formula>
    </cfRule>
  </conditionalFormatting>
  <conditionalFormatting sqref="A3:A4 A8">
    <cfRule type="notContainsBlanks" dxfId="1" priority="2">
      <formula>LEN(TRIM(A3))&gt;0</formula>
    </cfRule>
  </conditionalFormatting>
  <conditionalFormatting sqref="A1">
    <cfRule type="notContainsBlanks" dxfId="0" priority="1">
      <formula>LEN(TRIM(A1))&gt;0</formula>
    </cfRule>
  </conditionalFormatting>
  <printOptions horizontalCentered="1"/>
  <pageMargins left="0.75" right="0.75" top="1" bottom="1" header="0.5" footer="0.5"/>
  <pageSetup paperSize="9" scale="85" orientation="landscape" r:id="rId1"/>
  <headerFooter alignWithMargins="0"/>
  <ignoredErrors>
    <ignoredError sqref="C5:D5" calculatedColumn="1"/>
  </ignoredErrors>
  <drawing r:id="rId2"/>
  <tableParts count="1">
    <tablePart r:id="rId3"/>
  </tableParts>
</worksheet>
</file>

<file path=customXml/_rels/item3.xml.rels>&#65279;<?xml version="1.0" encoding="utf-8"?><Relationships xmlns="http://schemas.openxmlformats.org/package/2006/relationships"><Relationship Type="http://schemas.openxmlformats.org/officeDocument/2006/relationships/customXmlProps" Target="/customXml/itemProps31.xml" Id="rId1" /></Relationships>
</file>

<file path=customXml/_rels/item13.xml.rels>&#65279;<?xml version="1.0" encoding="utf-8"?><Relationships xmlns="http://schemas.openxmlformats.org/package/2006/relationships"><Relationship Type="http://schemas.openxmlformats.org/officeDocument/2006/relationships/customXmlProps" Target="/customXml/itemProps13.xml" Id="rId1" /></Relationships>
</file>

<file path=customXml/_rels/item22.xml.rels>&#65279;<?xml version="1.0" encoding="utf-8"?><Relationships xmlns="http://schemas.openxmlformats.org/package/2006/relationships"><Relationship Type="http://schemas.openxmlformats.org/officeDocument/2006/relationships/customXmlProps" Target="/customXml/itemProps22.xml" Id="rId1" /></Relationships>
</file>

<file path=customXml/item3.xml><?xml version="1.0" encoding="utf-8"?>
<?mso-contentType ?>
<FormTemplates xmlns="http://schemas.microsoft.com/sharepoint/v3/contenttype/forms">
  <Display>DocumentLibraryForm</Display>
  <Edit>DocumentLibraryForm</Edit>
  <New>DocumentLibraryForm</New>
</FormTemplates>
</file>

<file path=customXml/item1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3.xml><?xml version="1.0" encoding="utf-8"?>
<ds:datastoreItem xmlns:ds="http://schemas.openxmlformats.org/officeDocument/2006/customXml" ds:itemID="{06E7C728-7D23-41F3-B801-8009CDFF22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2.xml><?xml version="1.0" encoding="utf-8"?>
<ds:datastoreItem xmlns:ds="http://schemas.openxmlformats.org/officeDocument/2006/customXml" ds:itemID="{61139F17-E413-404E-A8E4-C5DF8C29B0CF}">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1.xml><?xml version="1.0" encoding="utf-8"?>
<ds:datastoreItem xmlns:ds="http://schemas.openxmlformats.org/officeDocument/2006/customXml" ds:itemID="{38420F57-A8F4-4B03-AA24-A467E3C5C07B}">
  <ds:schemaRefs>
    <ds:schemaRef ds:uri="http://schemas.microsoft.com/sharepoint/v3/contenttype/forms"/>
  </ds:schemaRefs>
</ds:datastoreItem>
</file>

<file path=docProps/app.xml><?xml version="1.0" encoding="utf-8"?>
<ap:Properties xmlns:vt="http://schemas.openxmlformats.org/officeDocument/2006/docPropsVTypes" xmlns:ap="http://schemas.openxmlformats.org/officeDocument/2006/extended-properties">
  <ap:DocSecurity>0</ap:DocSecurity>
  <ap:Template>TM16410231</ap:Template>
  <ap:ScaleCrop>false</ap:ScaleCrop>
  <ap:HeadingPairs>
    <vt:vector baseType="variant" size="2">
      <vt:variant>
        <vt:lpstr>Feuilles de calcul</vt:lpstr>
      </vt:variant>
      <vt:variant>
        <vt:i4>4</vt:i4>
      </vt:variant>
    </vt:vector>
  </ap:HeadingPairs>
  <ap:TitlesOfParts>
    <vt:vector baseType="lpstr" size="4">
      <vt:lpstr>Début</vt:lpstr>
      <vt:lpstr>Dépenses</vt:lpstr>
      <vt:lpstr>Recettes</vt:lpstr>
      <vt:lpstr>Synthèse du compte de résultat</vt:lpstr>
    </vt:vector>
  </ap:TitlesOfParts>
  <ap:LinksUpToDate>false</ap:LinksUpToDate>
  <ap:SharedDoc>false</ap:SharedDoc>
  <ap:HyperlinksChanged>false</ap:HyperlinksChanged>
  <ap:AppVersion>16.0300</ap:AppVersion>
</ap: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2022-02-14T05:29:59Z</dcterms:created>
  <dcterms:modified xsi:type="dcterms:W3CDTF">2022-06-09T02:26:46Z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