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 790\Downloads\"/>
    </mc:Choice>
  </mc:AlternateContent>
  <xr:revisionPtr revIDLastSave="0" documentId="13_ncr:1_{7AA35574-5E46-44B3-8757-FCEE52F73599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Vendeurs" sheetId="1" r:id="rId1"/>
    <sheet name="Commandes" sheetId="2" r:id="rId2"/>
    <sheet name="Récapiulatif" sheetId="3" r:id="rId3"/>
  </sheets>
  <definedNames>
    <definedName name="date">OFFSET(Commandes!$C$2,,,COUNTA(Commandes!$C:$C)-1)</definedName>
    <definedName name="MontantT">OFFSET(Commandes!$H$2,,,COUNTA(Commandes!$H:$H)-1)</definedName>
    <definedName name="NbC">OFFSET(Vendeurs!$D$4,,,COUNTA(Vendeurs!$D:$D)-2)</definedName>
    <definedName name="NbrArt">OFFSET(Commandes!$F$2,,,COUNTA(Commandes!$F:$F)-1)</definedName>
    <definedName name="NomP">OFFSET(Vendeurs!$B$4,,,COUNTA(Vendeurs!$B:$B)-2)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" i="1" l="1"/>
  <c r="D5" i="1" s="1"/>
  <c r="F1" i="3"/>
  <c r="D9" i="3" s="1"/>
  <c r="D3" i="3" l="1"/>
  <c r="D6" i="3"/>
  <c r="F12" i="1"/>
  <c r="F10" i="1"/>
  <c r="F8" i="1"/>
  <c r="F6" i="1"/>
  <c r="F13" i="1"/>
  <c r="F11" i="1"/>
  <c r="F9" i="1"/>
  <c r="F7" i="1"/>
  <c r="F5" i="1"/>
  <c r="F4" i="1"/>
  <c r="E4" i="1"/>
  <c r="E12" i="1"/>
  <c r="E10" i="1"/>
  <c r="E8" i="1"/>
  <c r="E6" i="1"/>
  <c r="E13" i="1"/>
  <c r="E11" i="1"/>
  <c r="E9" i="1"/>
  <c r="E7" i="1"/>
  <c r="E5" i="1"/>
  <c r="D4" i="1"/>
  <c r="D12" i="1"/>
  <c r="D10" i="1"/>
  <c r="D8" i="1"/>
  <c r="D6" i="1"/>
  <c r="D13" i="1"/>
  <c r="D11" i="1"/>
  <c r="D9" i="1"/>
  <c r="D7" i="1"/>
  <c r="D12" i="3"/>
</calcChain>
</file>

<file path=xl/sharedStrings.xml><?xml version="1.0" encoding="utf-8"?>
<sst xmlns="http://schemas.openxmlformats.org/spreadsheetml/2006/main" count="77" uniqueCount="62">
  <si>
    <t>N° vendeur</t>
  </si>
  <si>
    <t>NOM Prénom</t>
  </si>
  <si>
    <t>Classe</t>
  </si>
  <si>
    <t>Nombre de commandes</t>
  </si>
  <si>
    <t>Nombres d'articles vendues</t>
  </si>
  <si>
    <t>Total des ventes en €</t>
  </si>
  <si>
    <t xml:space="preserve">Nom </t>
  </si>
  <si>
    <t>Prénom</t>
  </si>
  <si>
    <t xml:space="preserve">Réfs </t>
  </si>
  <si>
    <t>Nombre d'articles</t>
  </si>
  <si>
    <t>Montant total</t>
  </si>
  <si>
    <t>Date</t>
  </si>
  <si>
    <t>Mode de paiement</t>
  </si>
  <si>
    <t>Total des commandes (en  quantités)</t>
  </si>
  <si>
    <t>Nombre total d'articles vendues</t>
  </si>
  <si>
    <t>Chiffre d'affaire (en €)</t>
  </si>
  <si>
    <t>N° de commande</t>
  </si>
  <si>
    <r>
      <t xml:space="preserve">Bénéfice </t>
    </r>
    <r>
      <rPr>
        <sz val="11"/>
        <color theme="1"/>
        <rFont val="Calibri"/>
        <family val="2"/>
        <scheme val="minor"/>
      </rPr>
      <t>(25% du CA)</t>
    </r>
  </si>
  <si>
    <t>Période du</t>
  </si>
  <si>
    <t xml:space="preserve">au </t>
  </si>
  <si>
    <t>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</si>
  <si>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</si>
  <si>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</si>
  <si>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</si>
  <si>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</si>
  <si>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</si>
  <si>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</si>
  <si>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</si>
  <si>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</si>
  <si>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</si>
  <si>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</si>
  <si>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b</t>
  </si>
  <si>
    <t>c</t>
  </si>
  <si>
    <t>d</t>
  </si>
  <si>
    <t>e</t>
  </si>
  <si>
    <t>f</t>
  </si>
  <si>
    <t>g</t>
  </si>
  <si>
    <t>h</t>
  </si>
  <si>
    <t>i</t>
  </si>
  <si>
    <t>j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</si>
  <si>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</si>
  <si>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</si>
  <si>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</si>
  <si>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</si>
  <si>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</si>
  <si>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</si>
  <si>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</si>
  <si>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</si>
  <si>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</si>
  <si>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</si>
  <si>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mp1</t>
  </si>
  <si>
    <t>mp2</t>
  </si>
  <si>
    <t>mp3</t>
  </si>
  <si>
    <t>mp4</t>
  </si>
  <si>
    <t>mp5</t>
  </si>
  <si>
    <t>mp6</t>
  </si>
  <si>
    <t>mp7</t>
  </si>
  <si>
    <t>mp8</t>
  </si>
  <si>
    <t>mp9</t>
  </si>
  <si>
    <t>mp10</t>
  </si>
  <si>
    <t>ref 11</t>
  </si>
  <si>
    <t>mp11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</si>
</sst>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43">
    <xf numFmtId="0" fontId="0" fillId="0" borderId="0" xfId="0"/>
    <xf numFmtId="0" fontId="1" fillId="2" borderId="10" xfId="1" applyBorder="1" applyAlignment="1">
      <alignment horizontal="center"/>
    </xf>
    <xf numFmtId="0" fontId="1" fillId="2" borderId="8" xfId="1" applyBorder="1" applyAlignment="1">
      <alignment horizontal="center"/>
    </xf>
    <xf numFmtId="0" fontId="1" fillId="2" borderId="9" xfId="1" applyBorder="1" applyAlignment="1">
      <alignment horizontal="center"/>
    </xf>
    <xf numFmtId="0" fontId="0" fillId="0" borderId="0" xfId="0" applyAlignment="1">
      <alignment vertical="center"/>
    </xf>
    <xf numFmtId="0" fontId="3" fillId="4" borderId="7" xfId="0" applyFont="1" applyFill="1" applyBorder="1" applyAlignment="1">
      <alignment horizontal="centerContinuous" vertical="center"/>
    </xf>
    <xf numFmtId="0" fontId="1" fillId="3" borderId="1" xfId="2" applyBorder="1" applyAlignment="1">
      <alignment horizontal="center" vertical="center"/>
    </xf>
    <xf numFmtId="0" fontId="1" fillId="3" borderId="13" xfId="2" applyBorder="1" applyAlignment="1">
      <alignment horizontal="center" vertical="center"/>
    </xf>
    <xf numFmtId="0" fontId="1" fillId="3" borderId="14" xfId="2" applyBorder="1" applyAlignment="1">
      <alignment horizontal="center" vertical="center"/>
    </xf>
    <xf numFmtId="0" fontId="1" fillId="3" borderId="14" xfId="2" applyBorder="1" applyAlignment="1">
      <alignment horizontal="center" vertical="center" wrapText="1"/>
    </xf>
    <xf numFmtId="0" fontId="1" fillId="3" borderId="15" xfId="2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4" fontId="4" fillId="4" borderId="16" xfId="0" applyNumberFormat="1" applyFont="1" applyFill="1" applyBorder="1" applyAlignment="1">
      <alignment horizontal="centerContinuous" vertical="center"/>
    </xf>
    <xf numFmtId="0" fontId="2" fillId="3" borderId="1" xfId="2" applyFont="1" applyBorder="1" applyAlignment="1">
      <alignment horizontal="center" vertical="center" wrapText="1"/>
    </xf>
    <xf numFmtId="0" fontId="2" fillId="3" borderId="13" xfId="2" applyFont="1" applyBorder="1" applyAlignment="1">
      <alignment horizontal="center" vertical="center"/>
    </xf>
    <xf numFmtId="0" fontId="2" fillId="3" borderId="14" xfId="2" applyFont="1" applyBorder="1" applyAlignment="1">
      <alignment horizontal="center" vertical="center"/>
    </xf>
    <xf numFmtId="0" fontId="2" fillId="3" borderId="15" xfId="2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4" fontId="4" fillId="5" borderId="6" xfId="0" applyNumberFormat="1" applyFont="1" applyFill="1" applyBorder="1" applyAlignment="1">
      <alignment horizontal="centerContinuous" vertical="center"/>
    </xf>
    <xf numFmtId="0" fontId="0" fillId="5" borderId="17" xfId="0" applyFill="1" applyBorder="1" applyAlignment="1">
      <alignment horizontal="centerContinuous"/>
    </xf>
    <xf numFmtId="0" fontId="0" fillId="5" borderId="7" xfId="0" applyFill="1" applyBorder="1" applyAlignment="1">
      <alignment horizontal="centerContinuous"/>
    </xf>
    <xf numFmtId="14" fontId="4" fillId="5" borderId="16" xfId="0" applyNumberFormat="1" applyFont="1" applyFill="1" applyBorder="1" applyAlignment="1">
      <alignment horizontal="centerContinuous" vertical="center"/>
    </xf>
    <xf numFmtId="0" fontId="3" fillId="5" borderId="7" xfId="0" applyFont="1" applyFill="1" applyBorder="1" applyAlignment="1">
      <alignment horizontal="centerContinuous"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165" fontId="0" fillId="6" borderId="0" xfId="0" applyNumberFormat="1" applyFill="1" applyAlignment="1">
      <alignment horizontal="center" vertical="center"/>
    </xf>
  </cellXfs>
  <cellStyles count="3">
    <cellStyle name="40 % - Accent3" xfId="1" builtinId="39"/>
    <cellStyle name="60 % - Accent3" xfId="2" builtinId="40"/>
    <cellStyle name="Normal" xfId="0" builtinId="0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workbookViewId="0">
      <selection activeCell="B20" sqref="B20"/>
    </sheetView>
  </sheetViews>
  <sheetFormatPr baseColWidth="10" defaultRowHeight="15" x14ac:dyDescent="0.25"/>
  <cols>
    <col min="2" max="2" width="23.28515625" customWidth="1"/>
  </cols>
  <sheetData>
    <row r="1" spans="1:6" ht="28.5" customHeight="1" x14ac:dyDescent="0.25">
      <c r="A1" s="18" t="s">
        <v>18</v>
      </c>
      <c r="B1" s="20">
        <v>43466</v>
      </c>
      <c r="C1" s="5" t="s">
        <v>19</v>
      </c>
      <c r="D1" s="20">
        <f ca="1">TODAY()</f>
        <v>43727</v>
      </c>
      <c r="E1" s="5"/>
    </row>
    <row r="2" spans="1:6" ht="15.75" thickBot="1" x14ac:dyDescent="0.3"/>
    <row r="3" spans="1:6" ht="45.75" thickBot="1" x14ac:dyDescent="0.3">
      <c r="A3" s="6" t="s">
        <v>0</v>
      </c>
      <c r="B3" s="7" t="s">
        <v>1</v>
      </c>
      <c r="C3" s="8" t="s">
        <v>2</v>
      </c>
      <c r="D3" s="9" t="s">
        <v>3</v>
      </c>
      <c r="E3" s="9" t="s">
        <v>4</v>
      </c>
      <c r="F3" s="10" t="s">
        <v>5</v>
      </c>
    </row>
    <row r="4" spans="1:6" x14ac:dyDescent="0.25">
      <c r="A4" s="1">
        <v>1</v>
      </c>
      <c r="B4" s="25" t="s">
        <v>21</v>
      </c>
      <c r="C4" s="25"/>
      <c r="D4" s="25" t="e">
        <f t="shared" ref="D4:D13" ca="1" si="0">SUMPRODUCT((date&gt;=$B$1)*(date&lt;=$D$1)*(NomP=B4))</f>
        <v>#N/A</v>
      </c>
      <c r="E4" s="25" t="e">
        <f t="shared" ref="E4:E13" ca="1" si="1">SUMPRODUCT((date&gt;=$B$1)*(date&lt;=$D$1)*(NomP=B4)*NbrArt)</f>
        <v>#N/A</v>
      </c>
      <c r="F4" s="27" t="e">
        <f t="shared" ref="F4:F13" ca="1" si="2">SUMPRODUCT((date&gt;=$B$1)*(date&lt;=$D$1)*(NomP=B4)*MontantT)</f>
        <v>#N/A</v>
      </c>
    </row>
    <row r="5" spans="1:6" x14ac:dyDescent="0.25">
      <c r="A5" s="2">
        <v>2</v>
      </c>
      <c r="B5" s="25" t="s">
        <v>22</v>
      </c>
      <c r="C5" s="26"/>
      <c r="D5" s="25" t="e">
        <f t="shared" ca="1" si="0"/>
        <v>#N/A</v>
      </c>
      <c r="E5" s="25" t="e">
        <f t="shared" ca="1" si="1"/>
        <v>#N/A</v>
      </c>
      <c r="F5" s="27" t="e">
        <f t="shared" ca="1" si="2"/>
        <v>#N/A</v>
      </c>
    </row>
    <row r="6" spans="1:6" x14ac:dyDescent="0.25">
      <c r="A6" s="2">
        <v>3</v>
      </c>
      <c r="B6" s="25" t="s">
        <v>23</v>
      </c>
      <c r="C6" s="26"/>
      <c r="D6" s="25" t="e">
        <f t="shared" ca="1" si="0"/>
        <v>#N/A</v>
      </c>
      <c r="E6" s="25" t="e">
        <f t="shared" ca="1" si="1"/>
        <v>#N/A</v>
      </c>
      <c r="F6" s="27" t="e">
        <f t="shared" ca="1" si="2"/>
        <v>#N/A</v>
      </c>
    </row>
    <row r="7" spans="1:6" x14ac:dyDescent="0.25">
      <c r="A7" s="2">
        <v>4</v>
      </c>
      <c r="B7" s="25" t="s">
        <v>24</v>
      </c>
      <c r="C7" s="26"/>
      <c r="D7" s="25" t="e">
        <f t="shared" ca="1" si="0"/>
        <v>#N/A</v>
      </c>
      <c r="E7" s="25" t="e">
        <f t="shared" ca="1" si="1"/>
        <v>#N/A</v>
      </c>
      <c r="F7" s="27" t="e">
        <f t="shared" ca="1" si="2"/>
        <v>#N/A</v>
      </c>
    </row>
    <row r="8" spans="1:6" x14ac:dyDescent="0.25">
      <c r="A8" s="2">
        <v>5</v>
      </c>
      <c r="B8" s="25" t="s">
        <v>25</v>
      </c>
      <c r="C8" s="26"/>
      <c r="D8" s="25" t="e">
        <f t="shared" ca="1" si="0"/>
        <v>#N/A</v>
      </c>
      <c r="E8" s="25" t="e">
        <f t="shared" ca="1" si="1"/>
        <v>#N/A</v>
      </c>
      <c r="F8" s="27" t="e">
        <f t="shared" ca="1" si="2"/>
        <v>#N/A</v>
      </c>
    </row>
    <row r="9" spans="1:6" x14ac:dyDescent="0.25">
      <c r="A9" s="2">
        <v>6</v>
      </c>
      <c r="B9" s="25" t="s">
        <v>26</v>
      </c>
      <c r="C9" s="26"/>
      <c r="D9" s="25" t="e">
        <f t="shared" ca="1" si="0"/>
        <v>#N/A</v>
      </c>
      <c r="E9" s="25" t="e">
        <f t="shared" ca="1" si="1"/>
        <v>#N/A</v>
      </c>
      <c r="F9" s="27" t="e">
        <f t="shared" ca="1" si="2"/>
        <v>#N/A</v>
      </c>
    </row>
    <row r="10" spans="1:6" x14ac:dyDescent="0.25">
      <c r="A10" s="2">
        <v>7</v>
      </c>
      <c r="B10" s="25" t="s">
        <v>27</v>
      </c>
      <c r="C10" s="26"/>
      <c r="D10" s="25" t="e">
        <f t="shared" ca="1" si="0"/>
        <v>#N/A</v>
      </c>
      <c r="E10" s="25" t="e">
        <f t="shared" ca="1" si="1"/>
        <v>#N/A</v>
      </c>
      <c r="F10" s="27" t="e">
        <f t="shared" ca="1" si="2"/>
        <v>#N/A</v>
      </c>
    </row>
    <row r="11" spans="1:6" x14ac:dyDescent="0.25">
      <c r="A11" s="2">
        <v>8</v>
      </c>
      <c r="B11" s="25" t="s">
        <v>28</v>
      </c>
      <c r="C11" s="26"/>
      <c r="D11" s="25" t="e">
        <f t="shared" ca="1" si="0"/>
        <v>#N/A</v>
      </c>
      <c r="E11" s="25" t="e">
        <f t="shared" ca="1" si="1"/>
        <v>#N/A</v>
      </c>
      <c r="F11" s="27" t="e">
        <f t="shared" ca="1" si="2"/>
        <v>#N/A</v>
      </c>
    </row>
    <row r="12" spans="1:6" x14ac:dyDescent="0.25">
      <c r="A12" s="2">
        <v>9</v>
      </c>
      <c r="B12" s="25" t="s">
        <v>29</v>
      </c>
      <c r="C12" s="26"/>
      <c r="D12" s="25" t="e">
        <f t="shared" ca="1" si="0"/>
        <v>#N/A</v>
      </c>
      <c r="E12" s="25" t="e">
        <f t="shared" ca="1" si="1"/>
        <v>#N/A</v>
      </c>
      <c r="F12" s="27" t="e">
        <f t="shared" ca="1" si="2"/>
        <v>#N/A</v>
      </c>
    </row>
    <row r="13" spans="1:6" ht="15.75" thickBot="1" x14ac:dyDescent="0.3">
      <c r="A13" s="3">
        <v>10</v>
      </c>
      <c r="B13" s="12" t="s">
        <v>30</v>
      </c>
      <c r="C13" s="14"/>
      <c r="D13" s="25" t="e">
        <f t="shared" ca="1" si="0"/>
        <v>#N/A</v>
      </c>
      <c r="E13" s="25" t="e">
        <f t="shared" ca="1" si="1"/>
        <v>#N/A</v>
      </c>
      <c r="F13" s="27" t="e">
        <f t="shared" ca="1" si="2"/>
        <v>#N/A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workbookViewId="0">
      <selection activeCell="A2" sqref="A2"/>
    </sheetView>
  </sheetViews>
  <sheetFormatPr baseColWidth="10" defaultRowHeight="15" x14ac:dyDescent="0.25"/>
  <cols>
    <col min="2" max="3" width="11.42578125" customWidth="1"/>
    <col min="6" max="6" width="17.85546875" customWidth="1"/>
    <col min="8" max="8" width="13.7109375" customWidth="1"/>
    <col min="9" max="9" width="19" customWidth="1"/>
  </cols>
  <sheetData>
    <row r="1" spans="1:9" s="4" customFormat="1" ht="30.75" thickBot="1" x14ac:dyDescent="0.3">
      <c r="A1" s="21" t="s">
        <v>16</v>
      </c>
      <c r="B1" s="22" t="s">
        <v>0</v>
      </c>
      <c r="C1" s="23" t="s">
        <v>11</v>
      </c>
      <c r="D1" s="23" t="s">
        <v>6</v>
      </c>
      <c r="E1" s="23" t="s">
        <v>7</v>
      </c>
      <c r="F1" s="23" t="s">
        <v>9</v>
      </c>
      <c r="G1" s="23" t="s">
        <v>8</v>
      </c>
      <c r="H1" s="23" t="s">
        <v>10</v>
      </c>
      <c r="I1" s="24" t="s">
        <v>12</v>
      </c>
    </row>
    <row r="2" spans="1:9" x14ac:dyDescent="0.25">
      <c r="A2" s="1">
        <v>1</v>
      </c>
      <c r="B2" s="11">
        <v>4</v>
      </c>
      <c r="C2" s="17">
        <v>43436</v>
      </c>
      <c r="D2" s="12" t="s">
        <v>21</v>
      </c>
      <c r="E2" s="12" t="s">
        <v>20</v>
      </c>
      <c r="F2" s="12">
        <v>3</v>
      </c>
      <c r="G2" s="12" t="s">
        <v>40</v>
      </c>
      <c r="H2" s="13">
        <v>2000</v>
      </c>
      <c r="I2" s="12" t="s">
        <v>50</v>
      </c>
    </row>
    <row r="3" spans="1:9" x14ac:dyDescent="0.25">
      <c r="A3" s="2">
        <v>2</v>
      </c>
      <c r="B3" s="11">
        <v>5</v>
      </c>
      <c r="C3" s="16">
        <v>43469</v>
      </c>
      <c r="D3" s="12" t="s">
        <v>22</v>
      </c>
      <c r="E3" s="12" t="s">
        <v>31</v>
      </c>
      <c r="F3" s="14">
        <v>4</v>
      </c>
      <c r="G3" s="12" t="s">
        <v>41</v>
      </c>
      <c r="H3" s="15">
        <v>2019</v>
      </c>
      <c r="I3" s="12" t="s">
        <v>51</v>
      </c>
    </row>
    <row r="4" spans="1:9" x14ac:dyDescent="0.25">
      <c r="A4" s="2">
        <v>3</v>
      </c>
      <c r="B4" s="11">
        <v>6</v>
      </c>
      <c r="C4" s="17">
        <v>43502</v>
      </c>
      <c r="D4" s="12" t="s">
        <v>23</v>
      </c>
      <c r="E4" s="12" t="s">
        <v>32</v>
      </c>
      <c r="F4" s="12">
        <v>5</v>
      </c>
      <c r="G4" s="12" t="s">
        <v>42</v>
      </c>
      <c r="H4" s="13">
        <v>2040</v>
      </c>
      <c r="I4" s="12" t="s">
        <v>52</v>
      </c>
    </row>
    <row r="5" spans="1:9" x14ac:dyDescent="0.25">
      <c r="A5" s="2">
        <v>4</v>
      </c>
      <c r="B5" s="11">
        <v>7</v>
      </c>
      <c r="C5" s="16">
        <v>43535</v>
      </c>
      <c r="D5" s="12" t="s">
        <v>24</v>
      </c>
      <c r="E5" s="12" t="s">
        <v>33</v>
      </c>
      <c r="F5" s="14">
        <v>9</v>
      </c>
      <c r="G5" s="12" t="s">
        <v>43</v>
      </c>
      <c r="H5" s="15">
        <v>2060</v>
      </c>
      <c r="I5" s="12" t="s">
        <v>53</v>
      </c>
    </row>
    <row r="6" spans="1:9" x14ac:dyDescent="0.25">
      <c r="A6" s="2">
        <v>5</v>
      </c>
      <c r="B6" s="11">
        <v>8</v>
      </c>
      <c r="C6" s="17">
        <v>43568</v>
      </c>
      <c r="D6" s="12" t="s">
        <v>25</v>
      </c>
      <c r="E6" s="12" t="s">
        <v>34</v>
      </c>
      <c r="F6" s="12">
        <v>6</v>
      </c>
      <c r="G6" s="12" t="s">
        <v>44</v>
      </c>
      <c r="H6" s="13">
        <v>2080</v>
      </c>
      <c r="I6" s="12" t="s">
        <v>54</v>
      </c>
    </row>
    <row r="7" spans="1:9" x14ac:dyDescent="0.25">
      <c r="A7" s="2">
        <v>6</v>
      </c>
      <c r="B7" s="11">
        <v>9</v>
      </c>
      <c r="C7" s="16">
        <v>43601</v>
      </c>
      <c r="D7" s="12" t="s">
        <v>26</v>
      </c>
      <c r="E7" s="12" t="s">
        <v>35</v>
      </c>
      <c r="F7" s="14">
        <v>3</v>
      </c>
      <c r="G7" s="12" t="s">
        <v>45</v>
      </c>
      <c r="H7" s="15">
        <v>2100</v>
      </c>
      <c r="I7" s="12" t="s">
        <v>55</v>
      </c>
    </row>
    <row r="8" spans="1:9" x14ac:dyDescent="0.25">
      <c r="A8" s="2">
        <v>7</v>
      </c>
      <c r="B8" s="11">
        <v>10</v>
      </c>
      <c r="C8" s="17">
        <v>43634</v>
      </c>
      <c r="D8" s="12" t="s">
        <v>27</v>
      </c>
      <c r="E8" s="12" t="s">
        <v>36</v>
      </c>
      <c r="F8" s="12">
        <v>2</v>
      </c>
      <c r="G8" s="12" t="s">
        <v>46</v>
      </c>
      <c r="H8" s="13">
        <v>2120</v>
      </c>
      <c r="I8" s="12" t="s">
        <v>56</v>
      </c>
    </row>
    <row r="9" spans="1:9" x14ac:dyDescent="0.25">
      <c r="A9" s="2">
        <v>8</v>
      </c>
      <c r="B9" s="11">
        <v>11</v>
      </c>
      <c r="C9" s="16">
        <v>43667</v>
      </c>
      <c r="D9" s="12" t="s">
        <v>28</v>
      </c>
      <c r="E9" s="12" t="s">
        <v>37</v>
      </c>
      <c r="F9" s="14">
        <v>10</v>
      </c>
      <c r="G9" s="12" t="s">
        <v>47</v>
      </c>
      <c r="H9" s="15">
        <v>2140</v>
      </c>
      <c r="I9" s="12" t="s">
        <v>57</v>
      </c>
    </row>
    <row r="10" spans="1:9" x14ac:dyDescent="0.25">
      <c r="A10" s="2">
        <v>9</v>
      </c>
      <c r="B10" s="11">
        <v>12</v>
      </c>
      <c r="C10" s="17">
        <v>43700</v>
      </c>
      <c r="D10" s="12" t="s">
        <v>29</v>
      </c>
      <c r="E10" s="12" t="s">
        <v>38</v>
      </c>
      <c r="F10" s="12">
        <v>11</v>
      </c>
      <c r="G10" s="12" t="s">
        <v>48</v>
      </c>
      <c r="H10" s="13">
        <v>2160</v>
      </c>
      <c r="I10" s="12" t="s">
        <v>58</v>
      </c>
    </row>
    <row r="11" spans="1:9" x14ac:dyDescent="0.25">
      <c r="A11" s="2">
        <v>10</v>
      </c>
      <c r="B11" s="11">
        <v>13</v>
      </c>
      <c r="C11" s="16">
        <v>43726</v>
      </c>
      <c r="D11" s="12" t="s">
        <v>30</v>
      </c>
      <c r="E11" s="12" t="s">
        <v>39</v>
      </c>
      <c r="F11" s="14">
        <v>12</v>
      </c>
      <c r="G11" s="12" t="s">
        <v>49</v>
      </c>
      <c r="H11" s="15">
        <v>2180</v>
      </c>
      <c r="I11" s="12" t="s">
        <v>59</v>
      </c>
    </row>
    <row r="12" spans="1:9" x14ac:dyDescent="0.25">
      <c r="A12" s="2">
        <v>11</v>
      </c>
      <c r="B12" s="11">
        <v>2</v>
      </c>
      <c r="C12" s="16">
        <v>43727</v>
      </c>
      <c r="D12" s="12" t="s">
        <v>21</v>
      </c>
      <c r="E12" s="12" t="s">
        <v>31</v>
      </c>
      <c r="F12" s="14">
        <v>100</v>
      </c>
      <c r="G12" s="12" t="s">
        <v>60</v>
      </c>
      <c r="H12" s="15">
        <v>10000</v>
      </c>
      <c r="I12" s="12" t="s">
        <v>61</v>
      </c>
    </row>
    <row r="13" spans="1:9" x14ac:dyDescent="0.25">
      <c r="A13" s="2"/>
      <c r="B13" s="11"/>
      <c r="C13" s="16"/>
      <c r="D13" s="12"/>
      <c r="E13" s="12"/>
      <c r="F13" s="14"/>
      <c r="G13" s="12"/>
      <c r="H13" s="15"/>
      <c r="I13" s="12"/>
    </row>
    <row r="14" spans="1:9" x14ac:dyDescent="0.25">
      <c r="A14" s="2"/>
      <c r="B14" s="11"/>
      <c r="C14" s="16"/>
      <c r="D14" s="12"/>
      <c r="E14" s="12"/>
      <c r="F14" s="14"/>
      <c r="G14" s="12"/>
      <c r="H14" s="15"/>
      <c r="I14" s="12"/>
    </row>
    <row r="15" spans="1:9" x14ac:dyDescent="0.25">
      <c r="A15" s="2"/>
      <c r="B15" s="11"/>
      <c r="C15" s="16"/>
      <c r="D15" s="12"/>
      <c r="E15" s="12"/>
      <c r="F15" s="14"/>
      <c r="G15" s="12"/>
      <c r="H15" s="15"/>
      <c r="I15" s="12"/>
    </row>
    <row r="16" spans="1:9" x14ac:dyDescent="0.25">
      <c r="A16" s="2"/>
      <c r="B16" s="11"/>
      <c r="C16" s="16"/>
      <c r="D16" s="12"/>
      <c r="E16" s="12"/>
      <c r="F16" s="14"/>
      <c r="G16" s="12"/>
      <c r="H16" s="15"/>
      <c r="I16" s="12"/>
    </row>
    <row r="17" spans="1:9" x14ac:dyDescent="0.25">
      <c r="A17" s="2"/>
      <c r="B17" s="11"/>
      <c r="C17" s="16"/>
      <c r="D17" s="12"/>
      <c r="E17" s="12"/>
      <c r="F17" s="14"/>
      <c r="G17" s="12"/>
      <c r="H17" s="15"/>
      <c r="I17" s="12"/>
    </row>
    <row r="18" spans="1:9" x14ac:dyDescent="0.25">
      <c r="A18" s="2"/>
      <c r="B18" s="11"/>
      <c r="C18" s="16"/>
      <c r="D18" s="12"/>
      <c r="E18" s="12"/>
      <c r="F18" s="14"/>
      <c r="G18" s="12"/>
      <c r="H18" s="15"/>
      <c r="I18" s="12"/>
    </row>
    <row r="19" spans="1:9" x14ac:dyDescent="0.25">
      <c r="A19" s="2"/>
      <c r="B19" s="11"/>
      <c r="C19" s="16"/>
      <c r="D19" s="12"/>
      <c r="E19" s="12"/>
      <c r="F19" s="14"/>
      <c r="G19" s="12"/>
      <c r="H19" s="15"/>
      <c r="I19" s="12"/>
    </row>
    <row r="20" spans="1:9" x14ac:dyDescent="0.25">
      <c r="A20" s="2"/>
      <c r="B20" s="11"/>
      <c r="C20" s="16"/>
      <c r="D20" s="12"/>
      <c r="E20" s="12"/>
      <c r="F20" s="14"/>
      <c r="G20" s="12"/>
      <c r="H20" s="15"/>
      <c r="I20" s="12"/>
    </row>
    <row r="21" spans="1:9" x14ac:dyDescent="0.25">
      <c r="A21" s="2"/>
      <c r="B21" s="11"/>
      <c r="C21" s="16"/>
      <c r="D21" s="12"/>
      <c r="E21" s="12"/>
      <c r="F21" s="14"/>
      <c r="G21" s="12"/>
      <c r="H21" s="15"/>
      <c r="I21" s="12"/>
    </row>
    <row r="22" spans="1:9" x14ac:dyDescent="0.25">
      <c r="A22" s="2"/>
      <c r="B22" s="11"/>
      <c r="C22" s="16"/>
      <c r="D22" s="12"/>
      <c r="E22" s="12"/>
      <c r="F22" s="14"/>
      <c r="G22" s="12"/>
      <c r="H22" s="15"/>
      <c r="I22" s="12"/>
    </row>
    <row r="23" spans="1:9" x14ac:dyDescent="0.25">
      <c r="A23" s="2"/>
      <c r="B23" s="11"/>
      <c r="C23" s="16"/>
      <c r="D23" s="12"/>
      <c r="E23" s="12"/>
      <c r="F23" s="14"/>
      <c r="G23" s="12"/>
      <c r="H23" s="15"/>
      <c r="I23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3"/>
  <sheetViews>
    <sheetView workbookViewId="0">
      <selection activeCell="D12" sqref="D12:E13"/>
    </sheetView>
  </sheetViews>
  <sheetFormatPr baseColWidth="10" defaultRowHeight="15" x14ac:dyDescent="0.25"/>
  <cols>
    <col min="3" max="3" width="3.5703125" customWidth="1"/>
    <col min="6" max="6" width="12.140625" bestFit="1" customWidth="1"/>
  </cols>
  <sheetData>
    <row r="1" spans="1:7" ht="28.5" customHeight="1" x14ac:dyDescent="0.25">
      <c r="A1" s="18" t="s">
        <v>18</v>
      </c>
      <c r="B1" s="28">
        <v>43466</v>
      </c>
      <c r="C1" s="29"/>
      <c r="D1" s="30"/>
      <c r="E1" s="19" t="s">
        <v>19</v>
      </c>
      <c r="F1" s="31">
        <f ca="1">TODAY()</f>
        <v>43727</v>
      </c>
      <c r="G1" s="32"/>
    </row>
    <row r="2" spans="1:7" ht="15.75" thickBot="1" x14ac:dyDescent="0.3"/>
    <row r="3" spans="1:7" ht="15" customHeight="1" x14ac:dyDescent="0.25">
      <c r="A3" s="33" t="s">
        <v>13</v>
      </c>
      <c r="B3" s="34"/>
      <c r="D3" s="41">
        <f ca="1">SUMPRODUCT((date&gt;=B2)*(date&lt;=F1))</f>
        <v>11</v>
      </c>
      <c r="E3" s="41"/>
    </row>
    <row r="4" spans="1:7" ht="15.75" thickBot="1" x14ac:dyDescent="0.3">
      <c r="A4" s="35"/>
      <c r="B4" s="36"/>
      <c r="D4" s="41"/>
      <c r="E4" s="41"/>
    </row>
    <row r="5" spans="1:7" ht="15.75" thickBot="1" x14ac:dyDescent="0.3"/>
    <row r="6" spans="1:7" ht="15" customHeight="1" x14ac:dyDescent="0.25">
      <c r="A6" s="33" t="s">
        <v>14</v>
      </c>
      <c r="B6" s="34"/>
      <c r="D6" s="41">
        <f ca="1">SUMPRODUCT((date&gt;=Récapiulatif!B2)*(date&lt;=Récapiulatif!F1)*NbrArt)</f>
        <v>165</v>
      </c>
      <c r="E6" s="41"/>
    </row>
    <row r="7" spans="1:7" ht="15.75" thickBot="1" x14ac:dyDescent="0.3">
      <c r="A7" s="35"/>
      <c r="B7" s="36"/>
      <c r="D7" s="41"/>
      <c r="E7" s="41"/>
    </row>
    <row r="8" spans="1:7" ht="15.75" thickBot="1" x14ac:dyDescent="0.3"/>
    <row r="9" spans="1:7" ht="15" customHeight="1" x14ac:dyDescent="0.25">
      <c r="A9" s="37" t="s">
        <v>15</v>
      </c>
      <c r="B9" s="38"/>
      <c r="D9" s="42">
        <f ca="1">SUMPRODUCT((date&gt;=Récapiulatif!B2)*(date&lt;=Récapiulatif!F1)*MontantT)</f>
        <v>30899</v>
      </c>
      <c r="E9" s="42"/>
    </row>
    <row r="10" spans="1:7" ht="15.75" thickBot="1" x14ac:dyDescent="0.3">
      <c r="A10" s="39"/>
      <c r="B10" s="40"/>
      <c r="D10" s="42"/>
      <c r="E10" s="42"/>
    </row>
    <row r="11" spans="1:7" ht="15.75" thickBot="1" x14ac:dyDescent="0.3"/>
    <row r="12" spans="1:7" ht="15" customHeight="1" x14ac:dyDescent="0.25">
      <c r="A12" s="37" t="s">
        <v>17</v>
      </c>
      <c r="B12" s="38"/>
      <c r="D12" s="42">
        <f ca="1">D9/4</f>
        <v>7724.75</v>
      </c>
      <c r="E12" s="42"/>
    </row>
    <row r="13" spans="1:7" ht="15.75" thickBot="1" x14ac:dyDescent="0.3">
      <c r="A13" s="39"/>
      <c r="B13" s="40"/>
      <c r="D13" s="42"/>
      <c r="E13" s="42"/>
    </row>
  </sheetData>
  <mergeCells count="8">
    <mergeCell ref="A3:B4"/>
    <mergeCell ref="A6:B7"/>
    <mergeCell ref="A9:B10"/>
    <mergeCell ref="A12:B13"/>
    <mergeCell ref="D3:E4"/>
    <mergeCell ref="D6:E7"/>
    <mergeCell ref="D9:E10"/>
    <mergeCell ref="D12:E13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Vendeurs</vt:lpstr>
      <vt:lpstr>Commandes</vt:lpstr>
      <vt:lpstr>Récapiulatif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790</dc:creator>
  <cp:lastModifiedBy>dell 790</cp:lastModifiedBy>
  <dcterms:created xsi:type="dcterms:W3CDTF">2019-09-18T14:48:03Z</dcterms:created>
  <dcterms:modified xsi:type="dcterms:W3CDTF">2019-09-19T18:00:23Z</dcterms:modified>
</cp:coreProperties>
</file>