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8_{CCE49BD6-B327-42F2-B795-EA27DE97921B}" xr6:coauthVersionLast="44" xr6:coauthVersionMax="44" xr10:uidLastSave="{00000000-0000-0000-0000-000000000000}"/>
  <bookViews>
    <workbookView xWindow="-120" yWindow="-120" windowWidth="21840" windowHeight="13140" xr2:uid="{11CFD906-709D-4CF6-B7BC-5DA39433252D}"/>
  </bookViews>
  <sheets>
    <sheet name="Feuil1" sheetId="1" r:id="rId1"/>
  </sheets>
  <externalReferences>
    <externalReference r:id="rId2"/>
    <externalReference r:id="rId3"/>
  </externalReferences>
  <definedNames>
    <definedName name="_xlnm._FilterDatabase" localSheetId="0" hidden="1">Feuil1!$A$1:$I$193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201" i="1" l="1"/>
  <c r="C200" i="1"/>
  <c r="C199" i="1"/>
  <c r="C202" i="1"/>
  <c r="C198" i="1"/>
  <c r="H193" i="1"/>
  <c r="H192" i="1"/>
  <c r="H191" i="1"/>
  <c r="H190" i="1"/>
  <c r="H189" i="1"/>
  <c r="H188" i="1"/>
  <c r="H187" i="1"/>
  <c r="H186" i="1"/>
  <c r="H185" i="1"/>
  <c r="H184" i="1"/>
  <c r="H183" i="1"/>
  <c r="H182" i="1"/>
  <c r="H181" i="1"/>
  <c r="H180" i="1"/>
  <c r="H179" i="1"/>
  <c r="H178" i="1"/>
  <c r="H177" i="1"/>
  <c r="H176" i="1"/>
  <c r="H175" i="1"/>
  <c r="H174" i="1"/>
  <c r="H173" i="1"/>
  <c r="H172" i="1"/>
  <c r="H171" i="1"/>
  <c r="H170" i="1"/>
  <c r="H169" i="1"/>
  <c r="H168" i="1"/>
  <c r="H167" i="1"/>
  <c r="H166" i="1"/>
  <c r="H165" i="1"/>
  <c r="H164" i="1"/>
  <c r="H163" i="1"/>
  <c r="H162" i="1"/>
  <c r="H161" i="1"/>
  <c r="H160" i="1"/>
  <c r="H159" i="1"/>
  <c r="H158" i="1"/>
  <c r="H157" i="1"/>
  <c r="H156" i="1"/>
  <c r="H155" i="1"/>
  <c r="H154" i="1"/>
  <c r="H153" i="1"/>
  <c r="H152" i="1"/>
  <c r="H151" i="1"/>
  <c r="H150" i="1"/>
  <c r="H149" i="1"/>
  <c r="H148" i="1"/>
  <c r="H147" i="1"/>
  <c r="H146" i="1"/>
  <c r="H145" i="1"/>
  <c r="H144" i="1"/>
  <c r="H143" i="1"/>
  <c r="H142" i="1"/>
  <c r="H141" i="1"/>
  <c r="H140" i="1"/>
  <c r="H139" i="1"/>
  <c r="H138" i="1"/>
  <c r="H137" i="1"/>
  <c r="H136" i="1"/>
  <c r="H135" i="1"/>
  <c r="H134" i="1"/>
  <c r="H133" i="1"/>
  <c r="H132" i="1"/>
  <c r="H131" i="1"/>
  <c r="H130" i="1"/>
  <c r="H129" i="1"/>
  <c r="H128" i="1"/>
  <c r="H127" i="1"/>
  <c r="H126" i="1"/>
  <c r="H125" i="1"/>
  <c r="H124" i="1"/>
  <c r="H123" i="1"/>
  <c r="H122" i="1"/>
  <c r="H121" i="1"/>
  <c r="H120" i="1"/>
  <c r="H119" i="1"/>
  <c r="H118" i="1"/>
  <c r="H117" i="1"/>
  <c r="H116" i="1"/>
  <c r="H115" i="1"/>
  <c r="H114" i="1"/>
  <c r="H113" i="1"/>
  <c r="H112" i="1"/>
  <c r="H111" i="1"/>
  <c r="H110" i="1"/>
  <c r="H109" i="1"/>
  <c r="H108" i="1"/>
  <c r="H107" i="1"/>
  <c r="H106" i="1"/>
  <c r="H105" i="1"/>
  <c r="H104" i="1"/>
  <c r="H103" i="1"/>
  <c r="H102" i="1"/>
  <c r="H101" i="1"/>
  <c r="H100" i="1"/>
  <c r="H99" i="1"/>
  <c r="H98" i="1"/>
  <c r="H97" i="1"/>
  <c r="H96" i="1"/>
  <c r="H95" i="1"/>
  <c r="H94" i="1"/>
  <c r="H93" i="1"/>
  <c r="H92" i="1"/>
  <c r="H91" i="1"/>
  <c r="H90" i="1"/>
  <c r="H89" i="1"/>
  <c r="H88" i="1"/>
  <c r="H87" i="1"/>
  <c r="H86" i="1"/>
  <c r="H85" i="1"/>
  <c r="H84" i="1"/>
  <c r="H83" i="1"/>
  <c r="H82" i="1"/>
  <c r="H81" i="1"/>
  <c r="H80" i="1"/>
  <c r="H79" i="1"/>
  <c r="H78" i="1"/>
  <c r="H77" i="1"/>
  <c r="H76" i="1"/>
  <c r="H75" i="1"/>
  <c r="H74" i="1"/>
  <c r="H73" i="1"/>
  <c r="H72" i="1"/>
  <c r="H71" i="1"/>
  <c r="H70" i="1"/>
  <c r="H69" i="1"/>
  <c r="H68" i="1"/>
  <c r="H67" i="1"/>
  <c r="H66" i="1"/>
  <c r="H65" i="1"/>
  <c r="H64" i="1"/>
  <c r="H63" i="1"/>
  <c r="H62" i="1"/>
  <c r="H61" i="1"/>
  <c r="H60" i="1"/>
  <c r="H59" i="1"/>
  <c r="H58" i="1"/>
  <c r="H57" i="1"/>
  <c r="H56" i="1"/>
  <c r="H55" i="1"/>
  <c r="H54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H7" i="1"/>
  <c r="H6" i="1"/>
  <c r="H5" i="1"/>
  <c r="H4" i="1"/>
  <c r="H3" i="1"/>
  <c r="H2" i="1"/>
  <c r="B200" i="1" l="1"/>
  <c r="B202" i="1"/>
  <c r="B201" i="1"/>
  <c r="B199" i="1"/>
  <c r="B198" i="1"/>
</calcChain>
</file>

<file path=xl/sharedStrings.xml><?xml version="1.0" encoding="utf-8"?>
<sst xmlns="http://schemas.openxmlformats.org/spreadsheetml/2006/main" count="401" uniqueCount="37">
  <si>
    <t>DATE</t>
  </si>
  <si>
    <t>NOM</t>
  </si>
  <si>
    <t>PRENOM</t>
  </si>
  <si>
    <t>ADRESSE</t>
  </si>
  <si>
    <t>COMPAGNIE</t>
  </si>
  <si>
    <t>REEL</t>
  </si>
  <si>
    <t>NB ANNEE</t>
  </si>
  <si>
    <t>CA</t>
  </si>
  <si>
    <t>COM 1</t>
  </si>
  <si>
    <t>TED</t>
  </si>
  <si>
    <t>SECCHI</t>
  </si>
  <si>
    <t>HUET</t>
  </si>
  <si>
    <t>MARRAS</t>
  </si>
  <si>
    <t>HARTERT</t>
  </si>
  <si>
    <t>DAVID</t>
  </si>
  <si>
    <t>JULIO</t>
  </si>
  <si>
    <t>CAYOTTE</t>
  </si>
  <si>
    <t>MITHOUARD</t>
  </si>
  <si>
    <t>DIM</t>
  </si>
  <si>
    <t>SCHNEIDER</t>
  </si>
  <si>
    <t>NASSOUH</t>
  </si>
  <si>
    <t>KIEFFER</t>
  </si>
  <si>
    <t>SCHMITT</t>
  </si>
  <si>
    <t>KIM</t>
  </si>
  <si>
    <t>WURTH</t>
  </si>
  <si>
    <t>GUICHON</t>
  </si>
  <si>
    <t>JIMENEZ</t>
  </si>
  <si>
    <t>TONIZZO</t>
  </si>
  <si>
    <t>LATZER</t>
  </si>
  <si>
    <t>COLACCINO</t>
  </si>
  <si>
    <t>TOTAL</t>
  </si>
  <si>
    <t>COMPAGNIE 1</t>
  </si>
  <si>
    <t>COMPAGNIE 2</t>
  </si>
  <si>
    <t>COMPAGNIE 3</t>
  </si>
  <si>
    <t>COMPAGNIE 4</t>
  </si>
  <si>
    <t>COMPAGIE 1</t>
  </si>
  <si>
    <t xml:space="preserve">Je voudrais avoir le sous total du CA et REEL afin que lorsque je filtre les commerciaux celui-ci change mais aussi que ce total se fasse en fonction de la colonne E afin de voir le total par compagnie car cela va me permettre de trier mon tableau en fonction des dates et non pas des compagnie comme actuellement ...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</si>
</sst>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&quot; &quot;[$€-40C];[Red]&quot;-&quot;#,##0.00&quot; &quot;[$€-40C]"/>
    <numFmt numFmtId="165" formatCode="#,##0.00\ [$€-40C];[Red]#,##0.00\ [$€-40C]"/>
  </numFmts>
  <fonts count="8">
    <font>
      <sz val="11"/>
      <color theme="1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rgb="FF000000"/>
      <name val="Calibri"/>
      <family val="2"/>
      <scheme val="minor"/>
    </font>
    <font>
      <b/>
      <sz val="10"/>
      <color rgb="FF000000"/>
      <name val="Liberation Sans"/>
    </font>
    <font>
      <sz val="12"/>
      <color rgb="FF2F2F2F"/>
      <name val="Segoe UI"/>
      <family val="2"/>
    </font>
    <font>
      <sz val="8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E1D6F6"/>
        <bgColor indexed="64"/>
      </patternFill>
    </fill>
    <fill>
      <patternFill patternType="solid">
        <fgColor theme="5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2" borderId="1" xfId="0" applyFill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65" fontId="2" fillId="5" borderId="1" xfId="0" applyNumberFormat="1" applyFont="1" applyFill="1" applyBorder="1" applyAlignment="1">
      <alignment horizontal="center" vertical="center"/>
    </xf>
    <xf numFmtId="165" fontId="2" fillId="0" borderId="1" xfId="0" applyNumberFormat="1" applyFont="1" applyBorder="1" applyAlignment="1">
      <alignment horizontal="center" vertical="center"/>
    </xf>
    <xf numFmtId="14" fontId="1" fillId="5" borderId="1" xfId="0" applyNumberFormat="1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164" fontId="1" fillId="5" borderId="1" xfId="0" applyNumberFormat="1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1" fontId="1" fillId="0" borderId="1" xfId="0" applyNumberFormat="1" applyFont="1" applyBorder="1" applyAlignment="1">
      <alignment horizontal="center" vertical="center"/>
    </xf>
    <xf numFmtId="1" fontId="1" fillId="5" borderId="1" xfId="0" applyNumberFormat="1" applyFont="1" applyFill="1" applyBorder="1" applyAlignment="1">
      <alignment horizontal="center" vertical="center"/>
    </xf>
    <xf numFmtId="14" fontId="1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64" fontId="1" fillId="0" borderId="2" xfId="0" applyNumberFormat="1" applyFont="1" applyBorder="1" applyAlignment="1">
      <alignment horizontal="center" vertical="center"/>
    </xf>
    <xf numFmtId="1" fontId="1" fillId="0" borderId="2" xfId="0" applyNumberFormat="1" applyFont="1" applyBorder="1" applyAlignment="1">
      <alignment horizontal="center" vertical="center"/>
    </xf>
    <xf numFmtId="165" fontId="2" fillId="0" borderId="2" xfId="0" applyNumberFormat="1" applyFont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14" fontId="1" fillId="0" borderId="4" xfId="0" applyNumberFormat="1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164" fontId="1" fillId="0" borderId="5" xfId="0" applyNumberFormat="1" applyFont="1" applyBorder="1" applyAlignment="1">
      <alignment horizontal="center" vertical="center"/>
    </xf>
    <xf numFmtId="1" fontId="1" fillId="0" borderId="5" xfId="0" applyNumberFormat="1" applyFont="1" applyBorder="1" applyAlignment="1">
      <alignment horizontal="center" vertical="center"/>
    </xf>
    <xf numFmtId="165" fontId="2" fillId="0" borderId="5" xfId="0" applyNumberFormat="1" applyFont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9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64" fontId="2" fillId="5" borderId="1" xfId="0" applyNumberFormat="1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6" fillId="0" borderId="0" xfId="0" applyFont="1"/>
    <xf numFmtId="0" fontId="5" fillId="6" borderId="1" xfId="0" applyFont="1" applyFill="1" applyBorder="1" applyAlignment="1">
      <alignment horizontal="center" vertical="center"/>
    </xf>
    <xf numFmtId="0" fontId="5" fillId="8" borderId="1" xfId="0" applyFont="1" applyFill="1" applyBorder="1" applyAlignment="1">
      <alignment horizontal="center" vertical="center"/>
    </xf>
    <xf numFmtId="0" fontId="5" fillId="7" borderId="1" xfId="0" applyFont="1" applyFill="1" applyBorder="1" applyAlignment="1">
      <alignment horizontal="center" vertical="center"/>
    </xf>
    <xf numFmtId="0" fontId="2" fillId="0" borderId="0" xfId="0" applyFont="1"/>
    <xf numFmtId="164" fontId="2" fillId="0" borderId="0" xfId="0" applyNumberFormat="1" applyFont="1"/>
    <xf numFmtId="165" fontId="2" fillId="0" borderId="0" xfId="0" applyNumberFormat="1" applyFont="1"/>
    <xf numFmtId="0" fontId="1" fillId="10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2" fillId="11" borderId="1" xfId="0" applyFont="1" applyFill="1" applyBorder="1" applyAlignment="1">
      <alignment horizontal="center" vertical="center"/>
    </xf>
    <xf numFmtId="14" fontId="1" fillId="0" borderId="0" xfId="0" applyNumberFormat="1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1D6F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all" spc="5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en-US" baseline="0">
                <a:solidFill>
                  <a:sysClr val="windowText" lastClr="000000"/>
                </a:solidFill>
              </a:rPr>
              <a:t>POURCENTAGE DU CA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all" spc="5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6">
                  <a:lumMod val="40000"/>
                  <a:lumOff val="60000"/>
                </a:schemeClr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73E5-4192-B8D7-C9E40B32BD95}"/>
              </c:ext>
            </c:extLst>
          </c:dPt>
          <c:dPt>
            <c:idx val="1"/>
            <c:bubble3D val="0"/>
            <c:spPr>
              <a:solidFill>
                <a:schemeClr val="accent3">
                  <a:lumMod val="40000"/>
                  <a:lumOff val="60000"/>
                </a:schemeClr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3-73E5-4192-B8D7-C9E40B32BD95}"/>
              </c:ext>
            </c:extLst>
          </c:dPt>
          <c:dPt>
            <c:idx val="2"/>
            <c:bubble3D val="0"/>
            <c:spPr>
              <a:solidFill>
                <a:srgbClr val="FFFF99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5-73E5-4192-B8D7-C9E40B32BD95}"/>
              </c:ext>
            </c:extLst>
          </c:dPt>
          <c:dPt>
            <c:idx val="3"/>
            <c:bubble3D val="0"/>
            <c:spPr>
              <a:solidFill>
                <a:schemeClr val="accent4">
                  <a:lumMod val="40000"/>
                  <a:lumOff val="60000"/>
                </a:schemeClr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7-73E5-4192-B8D7-C9E40B32BD95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[2]MAI!$A$199:$A$203</c15:sqref>
                  </c15:fullRef>
                </c:ext>
              </c:extLst>
              <c:f>[2]MAI!$A$199:$A$202</c:f>
              <c:strCache>
                <c:ptCount val="4"/>
                <c:pt idx="0">
                  <c:v>AFI ESCA</c:v>
                </c:pt>
                <c:pt idx="1">
                  <c:v>FOYER</c:v>
                </c:pt>
                <c:pt idx="2">
                  <c:v>SWISS PU</c:v>
                </c:pt>
                <c:pt idx="3">
                  <c:v>SWISS PP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[2]MAI!$B$199:$B$203</c15:sqref>
                  </c15:fullRef>
                </c:ext>
              </c:extLst>
              <c:f>[2]MAI!$B$199:$B$202</c:f>
              <c:numCache>
                <c:formatCode>#\ ##0.00" "[$€-40C];[Red]"-"#\ ##0.00" "[$€-40C]</c:formatCode>
                <c:ptCount val="4"/>
                <c:pt idx="0" formatCode="#\ ##0.00\ [$€-40C];[Red]#\ ##0.00\ [$€-40C]">
                  <c:v>76914.090400000016</c:v>
                </c:pt>
                <c:pt idx="1">
                  <c:v>39047.102400000011</c:v>
                </c:pt>
                <c:pt idx="2" formatCode="#\ ##0.00\ [$€-40C];[Red]#\ ##0.00\ [$€-40C]">
                  <c:v>10887</c:v>
                </c:pt>
                <c:pt idx="3" formatCode="#\ ##0.00\ [$€-40C];[Red]#\ ##0.00\ [$€-40C]">
                  <c:v>8579.9880000000012</c:v>
                </c:pt>
              </c:numCache>
            </c:numRef>
          </c:val>
          <c:extLst>
            <c:ext xmlns:c15="http://schemas.microsoft.com/office/drawing/2012/chart" uri="{02D57815-91ED-43cb-92C2-25804820EDAC}">
              <c15:categoryFilterExceptions>
                <c15:categoryFilterException>
                  <c15:sqref>[2]MAI!$B$203</c15:sqref>
                  <c15:spPr xmlns:c15="http://schemas.microsoft.com/office/drawing/2012/chart">
                    <a:solidFill>
                      <a:schemeClr val="bg1"/>
                    </a:solidFill>
                    <a:ln>
                      <a:noFill/>
                    </a:ln>
                    <a:effectLst/>
                    <a:scene3d>
                      <a:camera prst="orthographicFront"/>
                      <a:lightRig rig="brightRoom" dir="t"/>
                    </a:scene3d>
                    <a:sp3d prstMaterial="flat">
                      <a:bevelT w="50800" h="101600" prst="angle"/>
                      <a:contourClr>
                        <a:srgbClr val="000000"/>
                      </a:contourClr>
                    </a:sp3d>
                  </c15:spPr>
                </c15:categoryFilterException>
              </c15:categoryFilterExceptions>
            </c:ext>
            <c:ext xmlns:c16="http://schemas.microsoft.com/office/drawing/2014/chart" uri="{C3380CC4-5D6E-409C-BE32-E72D297353CC}">
              <c16:uniqueId val="{00000008-73E5-4192-B8D7-C9E40B32BD95}"/>
            </c:ext>
          </c:extLst>
        </c:ser>
        <c:dLbls>
          <c:dLblPos val="inEnd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noFill/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scene3d>
        <a:camera prst="orthographicFront"/>
        <a:lightRig rig="brightRoom" dir="t"/>
      </a:scene3d>
      <a:sp3d prstMaterial="flat">
        <a:bevelT w="50800" h="101600" prst="angle"/>
        <a:contourClr>
          <a:srgbClr val="000000"/>
        </a:contourClr>
      </a:sp3d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905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1" i="0" kern="1200" cap="all" spc="5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9525</xdr:colOff>
      <xdr:row>195</xdr:row>
      <xdr:rowOff>176212</xdr:rowOff>
    </xdr:from>
    <xdr:to>
      <xdr:col>5</xdr:col>
      <xdr:colOff>0</xdr:colOff>
      <xdr:row>205</xdr:row>
      <xdr:rowOff>66675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1CD6D0D-5FB8-4F39-B25C-73BF82B147A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MAI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teur/Downloads/TABLEAU%20JU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I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TICE"/>
      <sheetName val="MAI"/>
      <sheetName val="AOUT"/>
    </sheetNames>
    <sheetDataSet>
      <sheetData sheetId="0"/>
      <sheetData sheetId="1">
        <row r="199">
          <cell r="A199" t="str">
            <v>AFI ESCA</v>
          </cell>
          <cell r="B199">
            <v>76914.090400000016</v>
          </cell>
        </row>
        <row r="200">
          <cell r="A200" t="str">
            <v>FOYER</v>
          </cell>
          <cell r="B200">
            <v>39047.102400000011</v>
          </cell>
        </row>
        <row r="201">
          <cell r="A201" t="str">
            <v>SWISS PU</v>
          </cell>
          <cell r="B201">
            <v>10887</v>
          </cell>
        </row>
        <row r="202">
          <cell r="A202" t="str">
            <v>SWISS PP</v>
          </cell>
          <cell r="B202">
            <v>8579.9880000000012</v>
          </cell>
        </row>
        <row r="203">
          <cell r="A203" t="str">
            <v>AUTRE</v>
          </cell>
          <cell r="B203">
            <v>832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80AC48-8A97-4914-A936-A3EC7E58195A}">
  <dimension ref="A1:I202"/>
  <sheetViews>
    <sheetView tabSelected="1" topLeftCell="A181" workbookViewId="0">
      <selection activeCell="K195" sqref="K195"/>
    </sheetView>
  </sheetViews>
  <sheetFormatPr baseColWidth="10" defaultRowHeight="15"/>
  <cols>
    <col min="1" max="1" width="13.85546875" bestFit="1" customWidth="1"/>
    <col min="4" max="4" width="40.28515625" bestFit="1" customWidth="1"/>
  </cols>
  <sheetData>
    <row r="1" spans="1:9" ht="15.75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</row>
    <row r="2" spans="1:9">
      <c r="A2" s="2"/>
      <c r="B2" s="3"/>
      <c r="C2" s="3"/>
      <c r="D2" s="3"/>
      <c r="E2" s="45" t="s">
        <v>31</v>
      </c>
      <c r="F2" s="4">
        <v>120</v>
      </c>
      <c r="G2" s="5"/>
      <c r="H2" s="4">
        <f>SUM(F2*4.8)</f>
        <v>576</v>
      </c>
      <c r="I2" s="6" t="s">
        <v>9</v>
      </c>
    </row>
    <row r="3" spans="1:9">
      <c r="A3" s="2"/>
      <c r="B3" s="3"/>
      <c r="C3" s="3"/>
      <c r="D3" s="3"/>
      <c r="E3" s="45" t="s">
        <v>31</v>
      </c>
      <c r="F3" s="4">
        <v>75</v>
      </c>
      <c r="G3" s="5"/>
      <c r="H3" s="4">
        <f t="shared" ref="H3:H55" si="0">SUM(F3*4.8)</f>
        <v>360</v>
      </c>
      <c r="I3" s="6" t="s">
        <v>11</v>
      </c>
    </row>
    <row r="4" spans="1:9">
      <c r="A4" s="2"/>
      <c r="B4" s="3"/>
      <c r="C4" s="3"/>
      <c r="D4" s="3"/>
      <c r="E4" s="45" t="s">
        <v>31</v>
      </c>
      <c r="F4" s="4">
        <v>75</v>
      </c>
      <c r="G4" s="5"/>
      <c r="H4" s="4">
        <f t="shared" si="0"/>
        <v>360</v>
      </c>
      <c r="I4" s="6" t="s">
        <v>11</v>
      </c>
    </row>
    <row r="5" spans="1:9">
      <c r="A5" s="2"/>
      <c r="B5" s="3"/>
      <c r="C5" s="3"/>
      <c r="D5" s="3"/>
      <c r="E5" s="45" t="s">
        <v>31</v>
      </c>
      <c r="F5" s="4">
        <v>100</v>
      </c>
      <c r="G5" s="5"/>
      <c r="H5" s="4">
        <f t="shared" si="0"/>
        <v>480</v>
      </c>
      <c r="I5" s="6" t="s">
        <v>11</v>
      </c>
    </row>
    <row r="6" spans="1:9">
      <c r="A6" s="2"/>
      <c r="B6" s="3"/>
      <c r="C6" s="3"/>
      <c r="D6" s="3"/>
      <c r="E6" s="45" t="s">
        <v>31</v>
      </c>
      <c r="F6" s="6"/>
      <c r="G6" s="5"/>
      <c r="H6" s="4">
        <f t="shared" si="0"/>
        <v>0</v>
      </c>
      <c r="I6" s="6" t="s">
        <v>11</v>
      </c>
    </row>
    <row r="7" spans="1:9">
      <c r="A7" s="2"/>
      <c r="B7" s="3"/>
      <c r="C7" s="3"/>
      <c r="D7" s="3"/>
      <c r="E7" s="45" t="s">
        <v>31</v>
      </c>
      <c r="F7" s="6"/>
      <c r="G7" s="5"/>
      <c r="H7" s="4">
        <f t="shared" si="0"/>
        <v>0</v>
      </c>
      <c r="I7" s="6" t="s">
        <v>11</v>
      </c>
    </row>
    <row r="8" spans="1:9">
      <c r="A8" s="2"/>
      <c r="B8" s="3"/>
      <c r="C8" s="3"/>
      <c r="D8" s="3"/>
      <c r="E8" s="45" t="s">
        <v>31</v>
      </c>
      <c r="F8" s="6"/>
      <c r="G8" s="5"/>
      <c r="H8" s="4">
        <f t="shared" si="0"/>
        <v>0</v>
      </c>
      <c r="I8" s="6" t="s">
        <v>11</v>
      </c>
    </row>
    <row r="9" spans="1:9">
      <c r="A9" s="2"/>
      <c r="B9" s="3"/>
      <c r="C9" s="3"/>
      <c r="D9" s="3"/>
      <c r="E9" s="45" t="s">
        <v>31</v>
      </c>
      <c r="F9" s="4">
        <v>50</v>
      </c>
      <c r="G9" s="5"/>
      <c r="H9" s="4">
        <f t="shared" si="0"/>
        <v>240</v>
      </c>
      <c r="I9" s="6" t="s">
        <v>11</v>
      </c>
    </row>
    <row r="10" spans="1:9">
      <c r="A10" s="2"/>
      <c r="B10" s="3"/>
      <c r="C10" s="3"/>
      <c r="D10" s="3"/>
      <c r="E10" s="45" t="s">
        <v>31</v>
      </c>
      <c r="F10" s="4">
        <v>50</v>
      </c>
      <c r="G10" s="5"/>
      <c r="H10" s="4">
        <f t="shared" si="0"/>
        <v>240</v>
      </c>
      <c r="I10" s="6" t="s">
        <v>11</v>
      </c>
    </row>
    <row r="11" spans="1:9">
      <c r="A11" s="2"/>
      <c r="B11" s="3"/>
      <c r="C11" s="3"/>
      <c r="D11" s="3"/>
      <c r="E11" s="45" t="s">
        <v>31</v>
      </c>
      <c r="F11" s="4">
        <v>50</v>
      </c>
      <c r="G11" s="5"/>
      <c r="H11" s="4">
        <f t="shared" si="0"/>
        <v>240</v>
      </c>
      <c r="I11" s="6" t="s">
        <v>11</v>
      </c>
    </row>
    <row r="12" spans="1:9">
      <c r="A12" s="2"/>
      <c r="B12" s="3"/>
      <c r="C12" s="3"/>
      <c r="D12" s="3"/>
      <c r="E12" s="45" t="s">
        <v>31</v>
      </c>
      <c r="F12" s="4">
        <v>50</v>
      </c>
      <c r="G12" s="5"/>
      <c r="H12" s="4">
        <f t="shared" si="0"/>
        <v>240</v>
      </c>
      <c r="I12" s="6" t="s">
        <v>11</v>
      </c>
    </row>
    <row r="13" spans="1:9">
      <c r="A13" s="2"/>
      <c r="B13" s="3"/>
      <c r="C13" s="3"/>
      <c r="D13" s="3"/>
      <c r="E13" s="45" t="s">
        <v>31</v>
      </c>
      <c r="F13" s="4">
        <v>130</v>
      </c>
      <c r="G13" s="5"/>
      <c r="H13" s="7">
        <f t="shared" si="0"/>
        <v>624</v>
      </c>
      <c r="I13" s="6" t="s">
        <v>14</v>
      </c>
    </row>
    <row r="14" spans="1:9">
      <c r="A14" s="2"/>
      <c r="B14" s="3"/>
      <c r="C14" s="3"/>
      <c r="D14" s="3"/>
      <c r="E14" s="45" t="s">
        <v>31</v>
      </c>
      <c r="F14" s="4">
        <v>100</v>
      </c>
      <c r="G14" s="5"/>
      <c r="H14" s="7">
        <f t="shared" si="0"/>
        <v>480</v>
      </c>
      <c r="I14" s="6" t="s">
        <v>14</v>
      </c>
    </row>
    <row r="15" spans="1:9">
      <c r="A15" s="2"/>
      <c r="B15" s="3"/>
      <c r="C15" s="3"/>
      <c r="D15" s="3"/>
      <c r="E15" s="45" t="s">
        <v>31</v>
      </c>
      <c r="F15" s="4">
        <v>50</v>
      </c>
      <c r="G15" s="5"/>
      <c r="H15" s="7">
        <f t="shared" si="0"/>
        <v>240</v>
      </c>
      <c r="I15" s="6" t="s">
        <v>14</v>
      </c>
    </row>
    <row r="16" spans="1:9">
      <c r="A16" s="2"/>
      <c r="B16" s="3"/>
      <c r="C16" s="3"/>
      <c r="D16" s="3"/>
      <c r="E16" s="45" t="s">
        <v>31</v>
      </c>
      <c r="F16" s="4">
        <v>80</v>
      </c>
      <c r="G16" s="5"/>
      <c r="H16" s="7">
        <f t="shared" si="0"/>
        <v>384</v>
      </c>
      <c r="I16" s="6" t="s">
        <v>14</v>
      </c>
    </row>
    <row r="17" spans="1:9">
      <c r="A17" s="2"/>
      <c r="B17" s="3"/>
      <c r="C17" s="3"/>
      <c r="D17" s="3"/>
      <c r="E17" s="45" t="s">
        <v>31</v>
      </c>
      <c r="F17" s="4">
        <v>100</v>
      </c>
      <c r="G17" s="5"/>
      <c r="H17" s="7">
        <f t="shared" si="0"/>
        <v>480</v>
      </c>
      <c r="I17" s="6" t="s">
        <v>15</v>
      </c>
    </row>
    <row r="18" spans="1:9">
      <c r="A18" s="2"/>
      <c r="B18" s="3"/>
      <c r="C18" s="3"/>
      <c r="D18" s="3"/>
      <c r="E18" s="45" t="s">
        <v>31</v>
      </c>
      <c r="F18" s="4">
        <v>100</v>
      </c>
      <c r="G18" s="5"/>
      <c r="H18" s="7">
        <f t="shared" si="0"/>
        <v>480</v>
      </c>
      <c r="I18" s="6" t="s">
        <v>15</v>
      </c>
    </row>
    <row r="19" spans="1:9">
      <c r="A19" s="2"/>
      <c r="B19" s="3"/>
      <c r="C19" s="3"/>
      <c r="D19" s="3"/>
      <c r="E19" s="45" t="s">
        <v>31</v>
      </c>
      <c r="F19" s="4">
        <v>50</v>
      </c>
      <c r="G19" s="5"/>
      <c r="H19" s="8">
        <f t="shared" si="0"/>
        <v>240</v>
      </c>
      <c r="I19" s="6" t="s">
        <v>16</v>
      </c>
    </row>
    <row r="20" spans="1:9">
      <c r="A20" s="2"/>
      <c r="B20" s="3"/>
      <c r="C20" s="3"/>
      <c r="D20" s="3"/>
      <c r="E20" s="45" t="s">
        <v>31</v>
      </c>
      <c r="F20" s="4">
        <v>150</v>
      </c>
      <c r="G20" s="5"/>
      <c r="H20" s="8">
        <f t="shared" si="0"/>
        <v>720</v>
      </c>
      <c r="I20" s="6" t="s">
        <v>16</v>
      </c>
    </row>
    <row r="21" spans="1:9">
      <c r="A21" s="2"/>
      <c r="B21" s="3"/>
      <c r="C21" s="3"/>
      <c r="D21" s="3"/>
      <c r="E21" s="45" t="s">
        <v>31</v>
      </c>
      <c r="F21" s="4">
        <v>150</v>
      </c>
      <c r="G21" s="5"/>
      <c r="H21" s="8">
        <f t="shared" si="0"/>
        <v>720</v>
      </c>
      <c r="I21" s="6" t="s">
        <v>16</v>
      </c>
    </row>
    <row r="22" spans="1:9">
      <c r="A22" s="9"/>
      <c r="B22" s="10"/>
      <c r="C22" s="10"/>
      <c r="D22" s="10"/>
      <c r="E22" s="45" t="s">
        <v>31</v>
      </c>
      <c r="F22" s="11">
        <v>75</v>
      </c>
      <c r="G22" s="5"/>
      <c r="H22" s="7">
        <f t="shared" si="0"/>
        <v>360</v>
      </c>
      <c r="I22" s="12" t="s">
        <v>16</v>
      </c>
    </row>
    <row r="23" spans="1:9">
      <c r="A23" s="2"/>
      <c r="B23" s="3"/>
      <c r="C23" s="3"/>
      <c r="D23" s="3"/>
      <c r="E23" s="45" t="s">
        <v>31</v>
      </c>
      <c r="F23" s="4">
        <v>50</v>
      </c>
      <c r="G23" s="5"/>
      <c r="H23" s="8">
        <f t="shared" si="0"/>
        <v>240</v>
      </c>
      <c r="I23" s="6" t="s">
        <v>17</v>
      </c>
    </row>
    <row r="24" spans="1:9">
      <c r="A24" s="3"/>
      <c r="B24" s="3"/>
      <c r="C24" s="3"/>
      <c r="D24" s="3"/>
      <c r="E24" s="45" t="s">
        <v>31</v>
      </c>
      <c r="F24" s="4">
        <v>50</v>
      </c>
      <c r="G24" s="5"/>
      <c r="H24" s="8">
        <f t="shared" si="0"/>
        <v>240</v>
      </c>
      <c r="I24" s="6" t="s">
        <v>17</v>
      </c>
    </row>
    <row r="25" spans="1:9">
      <c r="A25" s="3"/>
      <c r="B25" s="3"/>
      <c r="C25" s="3"/>
      <c r="D25" s="3"/>
      <c r="E25" s="45" t="s">
        <v>31</v>
      </c>
      <c r="F25" s="4">
        <v>50</v>
      </c>
      <c r="G25" s="5"/>
      <c r="H25" s="8">
        <f t="shared" si="0"/>
        <v>240</v>
      </c>
      <c r="I25" s="6" t="s">
        <v>17</v>
      </c>
    </row>
    <row r="26" spans="1:9">
      <c r="A26" s="2"/>
      <c r="B26" s="3"/>
      <c r="C26" s="3"/>
      <c r="D26" s="3"/>
      <c r="E26" s="45" t="s">
        <v>31</v>
      </c>
      <c r="F26" s="4">
        <v>100</v>
      </c>
      <c r="G26" s="5"/>
      <c r="H26" s="8">
        <f t="shared" si="0"/>
        <v>480</v>
      </c>
      <c r="I26" s="6" t="s">
        <v>18</v>
      </c>
    </row>
    <row r="27" spans="1:9">
      <c r="A27" s="2"/>
      <c r="B27" s="3"/>
      <c r="C27" s="3"/>
      <c r="D27" s="3"/>
      <c r="E27" s="45" t="s">
        <v>31</v>
      </c>
      <c r="F27" s="4">
        <v>30</v>
      </c>
      <c r="G27" s="5"/>
      <c r="H27" s="8">
        <f t="shared" si="0"/>
        <v>144</v>
      </c>
      <c r="I27" s="6" t="s">
        <v>18</v>
      </c>
    </row>
    <row r="28" spans="1:9">
      <c r="A28" s="2"/>
      <c r="B28" s="3"/>
      <c r="C28" s="3"/>
      <c r="D28" s="3"/>
      <c r="E28" s="45" t="s">
        <v>31</v>
      </c>
      <c r="F28" s="4">
        <v>0</v>
      </c>
      <c r="G28" s="5"/>
      <c r="H28" s="8">
        <f t="shared" si="0"/>
        <v>0</v>
      </c>
      <c r="I28" s="6" t="s">
        <v>19</v>
      </c>
    </row>
    <row r="29" spans="1:9">
      <c r="A29" s="2"/>
      <c r="B29" s="3"/>
      <c r="C29" s="3"/>
      <c r="D29" s="3"/>
      <c r="E29" s="45" t="s">
        <v>31</v>
      </c>
      <c r="F29" s="4">
        <v>50</v>
      </c>
      <c r="G29" s="5"/>
      <c r="H29" s="8">
        <f t="shared" si="0"/>
        <v>240</v>
      </c>
      <c r="I29" s="6" t="s">
        <v>19</v>
      </c>
    </row>
    <row r="30" spans="1:9">
      <c r="A30" s="2"/>
      <c r="B30" s="3"/>
      <c r="C30" s="3"/>
      <c r="D30" s="3"/>
      <c r="E30" s="45" t="s">
        <v>31</v>
      </c>
      <c r="F30" s="4">
        <v>50</v>
      </c>
      <c r="G30" s="5"/>
      <c r="H30" s="8">
        <f t="shared" si="0"/>
        <v>240</v>
      </c>
      <c r="I30" s="6" t="s">
        <v>19</v>
      </c>
    </row>
    <row r="31" spans="1:9">
      <c r="A31" s="2"/>
      <c r="B31" s="3"/>
      <c r="C31" s="3"/>
      <c r="D31" s="3"/>
      <c r="E31" s="45" t="s">
        <v>31</v>
      </c>
      <c r="F31" s="4">
        <v>100</v>
      </c>
      <c r="G31" s="5"/>
      <c r="H31" s="8">
        <f t="shared" si="0"/>
        <v>480</v>
      </c>
      <c r="I31" s="6" t="s">
        <v>19</v>
      </c>
    </row>
    <row r="32" spans="1:9">
      <c r="A32" s="2"/>
      <c r="B32" s="3"/>
      <c r="C32" s="3"/>
      <c r="D32" s="3"/>
      <c r="E32" s="45" t="s">
        <v>31</v>
      </c>
      <c r="F32" s="4">
        <v>100</v>
      </c>
      <c r="G32" s="5"/>
      <c r="H32" s="8">
        <f t="shared" si="0"/>
        <v>480</v>
      </c>
      <c r="I32" s="6" t="s">
        <v>20</v>
      </c>
    </row>
    <row r="33" spans="1:9">
      <c r="A33" s="2"/>
      <c r="B33" s="3"/>
      <c r="C33" s="3"/>
      <c r="D33" s="3"/>
      <c r="E33" s="45" t="s">
        <v>31</v>
      </c>
      <c r="F33" s="4">
        <v>0</v>
      </c>
      <c r="G33" s="5"/>
      <c r="H33" s="8">
        <f t="shared" si="0"/>
        <v>0</v>
      </c>
      <c r="I33" s="6" t="s">
        <v>20</v>
      </c>
    </row>
    <row r="34" spans="1:9">
      <c r="A34" s="2"/>
      <c r="B34" s="3"/>
      <c r="C34" s="3"/>
      <c r="D34" s="3"/>
      <c r="E34" s="45" t="s">
        <v>31</v>
      </c>
      <c r="F34" s="4">
        <v>150</v>
      </c>
      <c r="G34" s="5"/>
      <c r="H34" s="8">
        <f t="shared" si="0"/>
        <v>720</v>
      </c>
      <c r="I34" s="6" t="s">
        <v>21</v>
      </c>
    </row>
    <row r="35" spans="1:9">
      <c r="A35" s="2"/>
      <c r="B35" s="3"/>
      <c r="C35" s="3"/>
      <c r="D35" s="3"/>
      <c r="E35" s="45" t="s">
        <v>31</v>
      </c>
      <c r="F35" s="4">
        <v>100</v>
      </c>
      <c r="G35" s="5"/>
      <c r="H35" s="8">
        <f t="shared" si="0"/>
        <v>480</v>
      </c>
      <c r="I35" s="6" t="s">
        <v>22</v>
      </c>
    </row>
    <row r="36" spans="1:9">
      <c r="A36" s="2"/>
      <c r="B36" s="3"/>
      <c r="C36" s="3"/>
      <c r="D36" s="3"/>
      <c r="E36" s="45" t="s">
        <v>31</v>
      </c>
      <c r="F36" s="4">
        <v>50</v>
      </c>
      <c r="G36" s="5"/>
      <c r="H36" s="8">
        <f t="shared" si="0"/>
        <v>240</v>
      </c>
      <c r="I36" s="6" t="s">
        <v>22</v>
      </c>
    </row>
    <row r="37" spans="1:9">
      <c r="A37" s="2"/>
      <c r="B37" s="3"/>
      <c r="C37" s="3"/>
      <c r="D37" s="3"/>
      <c r="E37" s="45" t="s">
        <v>31</v>
      </c>
      <c r="F37" s="4">
        <v>30</v>
      </c>
      <c r="G37" s="5"/>
      <c r="H37" s="8">
        <f t="shared" si="0"/>
        <v>144</v>
      </c>
      <c r="I37" s="6" t="s">
        <v>23</v>
      </c>
    </row>
    <row r="38" spans="1:9">
      <c r="A38" s="2"/>
      <c r="B38" s="3"/>
      <c r="C38" s="3"/>
      <c r="D38" s="3"/>
      <c r="E38" s="45" t="s">
        <v>31</v>
      </c>
      <c r="F38" s="4">
        <v>50</v>
      </c>
      <c r="G38" s="5"/>
      <c r="H38" s="8">
        <f t="shared" si="0"/>
        <v>240</v>
      </c>
      <c r="I38" s="6" t="s">
        <v>24</v>
      </c>
    </row>
    <row r="39" spans="1:9">
      <c r="A39" s="2"/>
      <c r="B39" s="3"/>
      <c r="C39" s="3"/>
      <c r="D39" s="3"/>
      <c r="E39" s="45" t="s">
        <v>31</v>
      </c>
      <c r="F39" s="4">
        <v>50</v>
      </c>
      <c r="G39" s="5"/>
      <c r="H39" s="8">
        <f t="shared" si="0"/>
        <v>240</v>
      </c>
      <c r="I39" s="6" t="s">
        <v>24</v>
      </c>
    </row>
    <row r="40" spans="1:9">
      <c r="A40" s="2"/>
      <c r="B40" s="3"/>
      <c r="C40" s="3"/>
      <c r="D40" s="3"/>
      <c r="E40" s="45" t="s">
        <v>31</v>
      </c>
      <c r="F40" s="4">
        <v>100</v>
      </c>
      <c r="G40" s="5"/>
      <c r="H40" s="8">
        <f t="shared" si="0"/>
        <v>480</v>
      </c>
      <c r="I40" s="3" t="s">
        <v>13</v>
      </c>
    </row>
    <row r="41" spans="1:9">
      <c r="A41" s="2"/>
      <c r="B41" s="3"/>
      <c r="C41" s="3"/>
      <c r="D41" s="3"/>
      <c r="E41" s="45" t="s">
        <v>31</v>
      </c>
      <c r="F41" s="4">
        <v>50</v>
      </c>
      <c r="G41" s="5"/>
      <c r="H41" s="8">
        <f t="shared" si="0"/>
        <v>240</v>
      </c>
      <c r="I41" s="3" t="s">
        <v>13</v>
      </c>
    </row>
    <row r="42" spans="1:9">
      <c r="A42" s="2"/>
      <c r="B42" s="3"/>
      <c r="C42" s="3"/>
      <c r="D42" s="3"/>
      <c r="E42" s="45" t="s">
        <v>31</v>
      </c>
      <c r="F42" s="4">
        <v>50</v>
      </c>
      <c r="G42" s="5"/>
      <c r="H42" s="8">
        <f t="shared" si="0"/>
        <v>240</v>
      </c>
      <c r="I42" s="3" t="s">
        <v>13</v>
      </c>
    </row>
    <row r="43" spans="1:9">
      <c r="A43" s="2"/>
      <c r="B43" s="3"/>
      <c r="C43" s="3"/>
      <c r="D43" s="3"/>
      <c r="E43" s="45" t="s">
        <v>31</v>
      </c>
      <c r="F43" s="4">
        <v>75</v>
      </c>
      <c r="G43" s="5"/>
      <c r="H43" s="8">
        <f t="shared" si="0"/>
        <v>360</v>
      </c>
      <c r="I43" s="3" t="s">
        <v>13</v>
      </c>
    </row>
    <row r="44" spans="1:9">
      <c r="A44" s="2"/>
      <c r="B44" s="3"/>
      <c r="C44" s="3"/>
      <c r="D44" s="3"/>
      <c r="E44" s="45" t="s">
        <v>31</v>
      </c>
      <c r="F44" s="4">
        <v>0</v>
      </c>
      <c r="G44" s="5"/>
      <c r="H44" s="8">
        <f t="shared" si="0"/>
        <v>0</v>
      </c>
      <c r="I44" s="3" t="s">
        <v>13</v>
      </c>
    </row>
    <row r="45" spans="1:9">
      <c r="A45" s="2"/>
      <c r="B45" s="3"/>
      <c r="C45" s="3"/>
      <c r="D45" s="3"/>
      <c r="E45" s="45" t="s">
        <v>31</v>
      </c>
      <c r="F45" s="4">
        <v>50</v>
      </c>
      <c r="G45" s="5"/>
      <c r="H45" s="8">
        <f t="shared" si="0"/>
        <v>240</v>
      </c>
      <c r="I45" s="3" t="s">
        <v>13</v>
      </c>
    </row>
    <row r="46" spans="1:9">
      <c r="A46" s="2"/>
      <c r="B46" s="3"/>
      <c r="C46" s="3"/>
      <c r="D46" s="3"/>
      <c r="E46" s="45" t="s">
        <v>31</v>
      </c>
      <c r="F46" s="4">
        <v>0</v>
      </c>
      <c r="G46" s="5"/>
      <c r="H46" s="8">
        <f t="shared" si="0"/>
        <v>0</v>
      </c>
      <c r="I46" s="3" t="s">
        <v>13</v>
      </c>
    </row>
    <row r="47" spans="1:9">
      <c r="A47" s="2"/>
      <c r="B47" s="3"/>
      <c r="C47" s="3"/>
      <c r="D47" s="3"/>
      <c r="E47" s="45" t="s">
        <v>31</v>
      </c>
      <c r="F47" s="4">
        <v>200</v>
      </c>
      <c r="G47" s="5"/>
      <c r="H47" s="8">
        <f t="shared" si="0"/>
        <v>960</v>
      </c>
      <c r="I47" s="3" t="s">
        <v>13</v>
      </c>
    </row>
    <row r="48" spans="1:9">
      <c r="A48" s="2"/>
      <c r="B48" s="3"/>
      <c r="C48" s="3"/>
      <c r="D48" s="3"/>
      <c r="E48" s="45" t="s">
        <v>31</v>
      </c>
      <c r="F48" s="4">
        <v>0</v>
      </c>
      <c r="G48" s="5"/>
      <c r="H48" s="8">
        <f t="shared" si="0"/>
        <v>0</v>
      </c>
      <c r="I48" s="3" t="s">
        <v>13</v>
      </c>
    </row>
    <row r="49" spans="1:9">
      <c r="A49" s="2"/>
      <c r="B49" s="3"/>
      <c r="C49" s="3"/>
      <c r="D49" s="3"/>
      <c r="E49" s="45" t="s">
        <v>31</v>
      </c>
      <c r="F49" s="4">
        <v>100</v>
      </c>
      <c r="G49" s="5"/>
      <c r="H49" s="8">
        <f t="shared" si="0"/>
        <v>480</v>
      </c>
      <c r="I49" s="3" t="s">
        <v>13</v>
      </c>
    </row>
    <row r="50" spans="1:9">
      <c r="A50" s="2"/>
      <c r="B50" s="3"/>
      <c r="C50" s="3"/>
      <c r="D50" s="3"/>
      <c r="E50" s="45" t="s">
        <v>31</v>
      </c>
      <c r="F50" s="4">
        <v>100</v>
      </c>
      <c r="G50" s="5"/>
      <c r="H50" s="8">
        <f t="shared" si="0"/>
        <v>480</v>
      </c>
      <c r="I50" s="3" t="s">
        <v>13</v>
      </c>
    </row>
    <row r="51" spans="1:9">
      <c r="A51" s="2"/>
      <c r="B51" s="3"/>
      <c r="C51" s="3"/>
      <c r="D51" s="3"/>
      <c r="E51" s="45" t="s">
        <v>31</v>
      </c>
      <c r="F51" s="4">
        <v>120</v>
      </c>
      <c r="G51" s="5"/>
      <c r="H51" s="8">
        <f t="shared" si="0"/>
        <v>576</v>
      </c>
      <c r="I51" s="3" t="s">
        <v>10</v>
      </c>
    </row>
    <row r="52" spans="1:9">
      <c r="A52" s="2"/>
      <c r="B52" s="3"/>
      <c r="C52" s="3"/>
      <c r="D52" s="3"/>
      <c r="E52" s="45" t="s">
        <v>31</v>
      </c>
      <c r="F52" s="4">
        <v>75</v>
      </c>
      <c r="G52" s="5"/>
      <c r="H52" s="8">
        <f t="shared" si="0"/>
        <v>360</v>
      </c>
      <c r="I52" s="3" t="s">
        <v>12</v>
      </c>
    </row>
    <row r="53" spans="1:9">
      <c r="A53" s="2"/>
      <c r="B53" s="3"/>
      <c r="C53" s="3"/>
      <c r="D53" s="3"/>
      <c r="E53" s="45" t="s">
        <v>31</v>
      </c>
      <c r="F53" s="4">
        <v>75</v>
      </c>
      <c r="G53" s="5"/>
      <c r="H53" s="8">
        <f t="shared" si="0"/>
        <v>360</v>
      </c>
      <c r="I53" s="3" t="s">
        <v>12</v>
      </c>
    </row>
    <row r="54" spans="1:9">
      <c r="A54" s="2"/>
      <c r="B54" s="3"/>
      <c r="C54" s="3"/>
      <c r="D54" s="3"/>
      <c r="E54" s="45" t="s">
        <v>31</v>
      </c>
      <c r="F54" s="4">
        <v>50</v>
      </c>
      <c r="G54" s="5"/>
      <c r="H54" s="8">
        <f t="shared" si="0"/>
        <v>240</v>
      </c>
      <c r="I54" s="3" t="s">
        <v>12</v>
      </c>
    </row>
    <row r="55" spans="1:9">
      <c r="A55" s="2"/>
      <c r="B55" s="3"/>
      <c r="C55" s="3"/>
      <c r="D55" s="3"/>
      <c r="E55" s="45" t="s">
        <v>31</v>
      </c>
      <c r="F55" s="4">
        <v>50</v>
      </c>
      <c r="G55" s="5"/>
      <c r="H55" s="8">
        <f t="shared" si="0"/>
        <v>240</v>
      </c>
      <c r="I55" s="3" t="s">
        <v>12</v>
      </c>
    </row>
    <row r="56" spans="1:9">
      <c r="A56" s="2"/>
      <c r="B56" s="3"/>
      <c r="C56" s="3"/>
      <c r="D56" s="3"/>
      <c r="E56" s="44" t="s">
        <v>32</v>
      </c>
      <c r="F56" s="4">
        <v>150</v>
      </c>
      <c r="G56" s="6">
        <v>26</v>
      </c>
      <c r="H56" s="8">
        <f t="shared" ref="H56:H87" si="1">SUM(F56*12)*(G56/100)</f>
        <v>468</v>
      </c>
      <c r="I56" s="6" t="s">
        <v>9</v>
      </c>
    </row>
    <row r="57" spans="1:9">
      <c r="A57" s="2"/>
      <c r="B57" s="3"/>
      <c r="C57" s="3"/>
      <c r="D57" s="3"/>
      <c r="E57" s="44" t="s">
        <v>32</v>
      </c>
      <c r="F57" s="6">
        <v>100</v>
      </c>
      <c r="G57" s="6">
        <v>14</v>
      </c>
      <c r="H57" s="8">
        <f t="shared" si="1"/>
        <v>168.00000000000003</v>
      </c>
      <c r="I57" s="6" t="s">
        <v>9</v>
      </c>
    </row>
    <row r="58" spans="1:9">
      <c r="A58" s="2"/>
      <c r="B58" s="3"/>
      <c r="C58" s="3"/>
      <c r="D58" s="3"/>
      <c r="E58" s="44" t="s">
        <v>32</v>
      </c>
      <c r="F58" s="4">
        <v>100</v>
      </c>
      <c r="G58" s="13">
        <v>23</v>
      </c>
      <c r="H58" s="8">
        <f t="shared" si="1"/>
        <v>276</v>
      </c>
      <c r="I58" s="6" t="s">
        <v>9</v>
      </c>
    </row>
    <row r="59" spans="1:9">
      <c r="A59" s="2"/>
      <c r="B59" s="3"/>
      <c r="C59" s="3"/>
      <c r="D59" s="3"/>
      <c r="E59" s="44" t="s">
        <v>32</v>
      </c>
      <c r="F59" s="4">
        <v>266</v>
      </c>
      <c r="G59" s="13">
        <v>15</v>
      </c>
      <c r="H59" s="8">
        <f t="shared" si="1"/>
        <v>478.79999999999995</v>
      </c>
      <c r="I59" s="6" t="s">
        <v>9</v>
      </c>
    </row>
    <row r="60" spans="1:9">
      <c r="A60" s="2"/>
      <c r="B60" s="3"/>
      <c r="C60" s="3"/>
      <c r="D60" s="3"/>
      <c r="E60" s="44" t="s">
        <v>32</v>
      </c>
      <c r="F60" s="4">
        <v>100</v>
      </c>
      <c r="G60" s="13">
        <v>18</v>
      </c>
      <c r="H60" s="8">
        <f t="shared" si="1"/>
        <v>216</v>
      </c>
      <c r="I60" s="6" t="s">
        <v>9</v>
      </c>
    </row>
    <row r="61" spans="1:9">
      <c r="A61" s="2"/>
      <c r="B61" s="3"/>
      <c r="C61" s="3"/>
      <c r="D61" s="3"/>
      <c r="E61" s="44" t="s">
        <v>32</v>
      </c>
      <c r="F61" s="4">
        <v>50</v>
      </c>
      <c r="G61" s="13">
        <v>20</v>
      </c>
      <c r="H61" s="8">
        <f t="shared" si="1"/>
        <v>120</v>
      </c>
      <c r="I61" s="6" t="s">
        <v>9</v>
      </c>
    </row>
    <row r="62" spans="1:9">
      <c r="A62" s="2"/>
      <c r="B62" s="3"/>
      <c r="C62" s="3"/>
      <c r="D62" s="3"/>
      <c r="E62" s="44" t="s">
        <v>32</v>
      </c>
      <c r="F62" s="4">
        <v>50</v>
      </c>
      <c r="G62" s="13">
        <v>28</v>
      </c>
      <c r="H62" s="8">
        <f t="shared" si="1"/>
        <v>168.00000000000003</v>
      </c>
      <c r="I62" s="6" t="s">
        <v>9</v>
      </c>
    </row>
    <row r="63" spans="1:9">
      <c r="A63" s="2"/>
      <c r="B63" s="3"/>
      <c r="C63" s="3"/>
      <c r="D63" s="3"/>
      <c r="E63" s="44" t="s">
        <v>32</v>
      </c>
      <c r="F63" s="4">
        <v>266</v>
      </c>
      <c r="G63" s="13">
        <v>32</v>
      </c>
      <c r="H63" s="8">
        <f t="shared" si="1"/>
        <v>1021.44</v>
      </c>
      <c r="I63" s="6" t="s">
        <v>9</v>
      </c>
    </row>
    <row r="64" spans="1:9">
      <c r="A64" s="2"/>
      <c r="B64" s="3"/>
      <c r="C64" s="3"/>
      <c r="D64" s="3"/>
      <c r="E64" s="44" t="s">
        <v>32</v>
      </c>
      <c r="F64" s="4">
        <v>266.66000000000003</v>
      </c>
      <c r="G64" s="13">
        <v>30</v>
      </c>
      <c r="H64" s="8">
        <f t="shared" si="1"/>
        <v>959.976</v>
      </c>
      <c r="I64" s="6" t="s">
        <v>9</v>
      </c>
    </row>
    <row r="65" spans="1:9">
      <c r="A65" s="2"/>
      <c r="B65" s="3"/>
      <c r="C65" s="3"/>
      <c r="D65" s="3"/>
      <c r="E65" s="44" t="s">
        <v>32</v>
      </c>
      <c r="F65" s="4">
        <v>100</v>
      </c>
      <c r="G65" s="13">
        <v>26</v>
      </c>
      <c r="H65" s="8">
        <f t="shared" si="1"/>
        <v>312</v>
      </c>
      <c r="I65" s="6" t="s">
        <v>9</v>
      </c>
    </row>
    <row r="66" spans="1:9">
      <c r="A66" s="2"/>
      <c r="B66" s="3"/>
      <c r="C66" s="3"/>
      <c r="D66" s="3"/>
      <c r="E66" s="44" t="s">
        <v>32</v>
      </c>
      <c r="F66" s="4">
        <v>66</v>
      </c>
      <c r="G66" s="13">
        <v>24</v>
      </c>
      <c r="H66" s="8">
        <f t="shared" si="1"/>
        <v>190.07999999999998</v>
      </c>
      <c r="I66" s="6" t="s">
        <v>9</v>
      </c>
    </row>
    <row r="67" spans="1:9">
      <c r="A67" s="2"/>
      <c r="B67" s="3"/>
      <c r="C67" s="3"/>
      <c r="D67" s="3"/>
      <c r="E67" s="44" t="s">
        <v>32</v>
      </c>
      <c r="F67" s="4">
        <v>266.66000000000003</v>
      </c>
      <c r="G67" s="13">
        <v>11</v>
      </c>
      <c r="H67" s="8">
        <f t="shared" si="1"/>
        <v>351.99119999999999</v>
      </c>
      <c r="I67" s="6" t="s">
        <v>9</v>
      </c>
    </row>
    <row r="68" spans="1:9">
      <c r="A68" s="2"/>
      <c r="B68" s="3"/>
      <c r="C68" s="3"/>
      <c r="D68" s="3"/>
      <c r="E68" s="44" t="s">
        <v>32</v>
      </c>
      <c r="F68" s="4">
        <v>266.66000000000003</v>
      </c>
      <c r="G68" s="13">
        <v>14</v>
      </c>
      <c r="H68" s="8">
        <f t="shared" si="1"/>
        <v>447.98880000000003</v>
      </c>
      <c r="I68" s="6" t="s">
        <v>9</v>
      </c>
    </row>
    <row r="69" spans="1:9">
      <c r="A69" s="2"/>
      <c r="B69" s="3"/>
      <c r="C69" s="3"/>
      <c r="D69" s="3"/>
      <c r="E69" s="44" t="s">
        <v>32</v>
      </c>
      <c r="F69" s="4">
        <v>266.66000000000003</v>
      </c>
      <c r="G69" s="13">
        <v>24</v>
      </c>
      <c r="H69" s="8">
        <f t="shared" si="1"/>
        <v>767.98080000000004</v>
      </c>
      <c r="I69" s="6" t="s">
        <v>9</v>
      </c>
    </row>
    <row r="70" spans="1:9">
      <c r="A70" s="2"/>
      <c r="B70" s="3"/>
      <c r="C70" s="3"/>
      <c r="D70" s="3"/>
      <c r="E70" s="44" t="s">
        <v>32</v>
      </c>
      <c r="F70" s="4">
        <v>266.66000000000003</v>
      </c>
      <c r="G70" s="13">
        <v>13</v>
      </c>
      <c r="H70" s="8">
        <f t="shared" si="1"/>
        <v>415.9896</v>
      </c>
      <c r="I70" s="6" t="s">
        <v>9</v>
      </c>
    </row>
    <row r="71" spans="1:9">
      <c r="A71" s="2"/>
      <c r="B71" s="3"/>
      <c r="C71" s="3"/>
      <c r="D71" s="3"/>
      <c r="E71" s="44" t="s">
        <v>32</v>
      </c>
      <c r="F71" s="4">
        <v>266</v>
      </c>
      <c r="G71" s="13">
        <v>14</v>
      </c>
      <c r="H71" s="8">
        <f t="shared" si="1"/>
        <v>446.88000000000005</v>
      </c>
      <c r="I71" s="6" t="s">
        <v>9</v>
      </c>
    </row>
    <row r="72" spans="1:9">
      <c r="A72" s="2"/>
      <c r="B72" s="3"/>
      <c r="C72" s="3"/>
      <c r="D72" s="3"/>
      <c r="E72" s="44" t="s">
        <v>32</v>
      </c>
      <c r="F72" s="4">
        <v>266</v>
      </c>
      <c r="G72" s="13">
        <v>17</v>
      </c>
      <c r="H72" s="8">
        <f t="shared" si="1"/>
        <v>542.64</v>
      </c>
      <c r="I72" s="6" t="s">
        <v>9</v>
      </c>
    </row>
    <row r="73" spans="1:9">
      <c r="A73" s="2"/>
      <c r="B73" s="3"/>
      <c r="C73" s="3"/>
      <c r="D73" s="3"/>
      <c r="E73" s="44" t="s">
        <v>32</v>
      </c>
      <c r="F73" s="4">
        <v>266.66000000000003</v>
      </c>
      <c r="G73" s="13">
        <v>20</v>
      </c>
      <c r="H73" s="8">
        <f t="shared" si="1"/>
        <v>639.98400000000004</v>
      </c>
      <c r="I73" s="6" t="s">
        <v>11</v>
      </c>
    </row>
    <row r="74" spans="1:9">
      <c r="A74" s="2"/>
      <c r="B74" s="3"/>
      <c r="C74" s="3"/>
      <c r="D74" s="3"/>
      <c r="E74" s="44" t="s">
        <v>32</v>
      </c>
      <c r="F74" s="4">
        <v>50</v>
      </c>
      <c r="G74" s="13">
        <v>30</v>
      </c>
      <c r="H74" s="8">
        <f t="shared" si="1"/>
        <v>180</v>
      </c>
      <c r="I74" s="6" t="s">
        <v>11</v>
      </c>
    </row>
    <row r="75" spans="1:9">
      <c r="A75" s="2"/>
      <c r="B75" s="3"/>
      <c r="C75" s="3"/>
      <c r="D75" s="3"/>
      <c r="E75" s="44" t="s">
        <v>32</v>
      </c>
      <c r="F75" s="4">
        <v>50</v>
      </c>
      <c r="G75" s="13">
        <v>30</v>
      </c>
      <c r="H75" s="8">
        <f t="shared" si="1"/>
        <v>180</v>
      </c>
      <c r="I75" s="6" t="s">
        <v>11</v>
      </c>
    </row>
    <row r="76" spans="1:9">
      <c r="A76" s="2"/>
      <c r="B76" s="3"/>
      <c r="C76" s="3"/>
      <c r="D76" s="3"/>
      <c r="E76" s="44" t="s">
        <v>32</v>
      </c>
      <c r="F76" s="4">
        <v>200</v>
      </c>
      <c r="G76" s="13">
        <v>12</v>
      </c>
      <c r="H76" s="8">
        <f t="shared" si="1"/>
        <v>288</v>
      </c>
      <c r="I76" s="6" t="s">
        <v>11</v>
      </c>
    </row>
    <row r="77" spans="1:9">
      <c r="A77" s="2"/>
      <c r="B77" s="3"/>
      <c r="C77" s="3"/>
      <c r="D77" s="3"/>
      <c r="E77" s="44" t="s">
        <v>32</v>
      </c>
      <c r="F77" s="4">
        <v>200</v>
      </c>
      <c r="G77" s="13">
        <v>17</v>
      </c>
      <c r="H77" s="8">
        <f t="shared" si="1"/>
        <v>408.00000000000006</v>
      </c>
      <c r="I77" s="6" t="s">
        <v>11</v>
      </c>
    </row>
    <row r="78" spans="1:9">
      <c r="A78" s="2"/>
      <c r="B78" s="3"/>
      <c r="C78" s="3"/>
      <c r="D78" s="3"/>
      <c r="E78" s="44" t="s">
        <v>32</v>
      </c>
      <c r="F78" s="4">
        <v>150</v>
      </c>
      <c r="G78" s="13">
        <v>25</v>
      </c>
      <c r="H78" s="8">
        <f t="shared" si="1"/>
        <v>450</v>
      </c>
      <c r="I78" s="6" t="s">
        <v>11</v>
      </c>
    </row>
    <row r="79" spans="1:9">
      <c r="A79" s="2"/>
      <c r="B79" s="3"/>
      <c r="C79" s="3"/>
      <c r="D79" s="3"/>
      <c r="E79" s="44" t="s">
        <v>32</v>
      </c>
      <c r="F79" s="4">
        <v>50</v>
      </c>
      <c r="G79" s="13">
        <v>27</v>
      </c>
      <c r="H79" s="8">
        <f t="shared" si="1"/>
        <v>162</v>
      </c>
      <c r="I79" s="6" t="s">
        <v>11</v>
      </c>
    </row>
    <row r="80" spans="1:9">
      <c r="A80" s="2"/>
      <c r="B80" s="3"/>
      <c r="C80" s="3"/>
      <c r="D80" s="3"/>
      <c r="E80" s="44" t="s">
        <v>32</v>
      </c>
      <c r="F80" s="4">
        <v>50</v>
      </c>
      <c r="G80" s="13">
        <v>32</v>
      </c>
      <c r="H80" s="8">
        <f t="shared" si="1"/>
        <v>192</v>
      </c>
      <c r="I80" s="6" t="s">
        <v>11</v>
      </c>
    </row>
    <row r="81" spans="1:9">
      <c r="A81" s="2"/>
      <c r="B81" s="3"/>
      <c r="C81" s="3"/>
      <c r="D81" s="3"/>
      <c r="E81" s="44" t="s">
        <v>32</v>
      </c>
      <c r="F81" s="4">
        <v>200</v>
      </c>
      <c r="G81" s="13">
        <v>17</v>
      </c>
      <c r="H81" s="8">
        <f t="shared" si="1"/>
        <v>408.00000000000006</v>
      </c>
      <c r="I81" s="6" t="s">
        <v>11</v>
      </c>
    </row>
    <row r="82" spans="1:9">
      <c r="A82" s="2"/>
      <c r="B82" s="3"/>
      <c r="C82" s="3"/>
      <c r="D82" s="3"/>
      <c r="E82" s="44" t="s">
        <v>32</v>
      </c>
      <c r="F82" s="4">
        <v>200</v>
      </c>
      <c r="G82" s="13">
        <v>15</v>
      </c>
      <c r="H82" s="8">
        <f t="shared" si="1"/>
        <v>360</v>
      </c>
      <c r="I82" s="6" t="s">
        <v>11</v>
      </c>
    </row>
    <row r="83" spans="1:9">
      <c r="A83" s="2"/>
      <c r="B83" s="3"/>
      <c r="C83" s="3"/>
      <c r="D83" s="3"/>
      <c r="E83" s="44" t="s">
        <v>32</v>
      </c>
      <c r="F83" s="4">
        <v>266</v>
      </c>
      <c r="G83" s="13">
        <v>10</v>
      </c>
      <c r="H83" s="8">
        <f t="shared" si="1"/>
        <v>319.20000000000005</v>
      </c>
      <c r="I83" s="6" t="s">
        <v>11</v>
      </c>
    </row>
    <row r="84" spans="1:9">
      <c r="A84" s="2"/>
      <c r="B84" s="3"/>
      <c r="C84" s="3"/>
      <c r="D84" s="3"/>
      <c r="E84" s="44" t="s">
        <v>32</v>
      </c>
      <c r="F84" s="4">
        <v>266</v>
      </c>
      <c r="G84" s="13">
        <v>10</v>
      </c>
      <c r="H84" s="8">
        <f t="shared" si="1"/>
        <v>319.20000000000005</v>
      </c>
      <c r="I84" s="6" t="s">
        <v>11</v>
      </c>
    </row>
    <row r="85" spans="1:9">
      <c r="A85" s="2"/>
      <c r="B85" s="3"/>
      <c r="C85" s="3"/>
      <c r="D85" s="3"/>
      <c r="E85" s="44" t="s">
        <v>32</v>
      </c>
      <c r="F85" s="4">
        <v>200</v>
      </c>
      <c r="G85" s="13">
        <v>15</v>
      </c>
      <c r="H85" s="8">
        <f t="shared" si="1"/>
        <v>360</v>
      </c>
      <c r="I85" s="6" t="s">
        <v>11</v>
      </c>
    </row>
    <row r="86" spans="1:9">
      <c r="A86" s="2"/>
      <c r="B86" s="3"/>
      <c r="C86" s="3"/>
      <c r="D86" s="3"/>
      <c r="E86" s="44" t="s">
        <v>32</v>
      </c>
      <c r="F86" s="4">
        <v>266.5</v>
      </c>
      <c r="G86" s="13">
        <v>17</v>
      </c>
      <c r="H86" s="8">
        <f t="shared" si="1"/>
        <v>543.66000000000008</v>
      </c>
      <c r="I86" s="6" t="s">
        <v>11</v>
      </c>
    </row>
    <row r="87" spans="1:9">
      <c r="A87" s="2"/>
      <c r="B87" s="3"/>
      <c r="C87" s="3"/>
      <c r="D87" s="3"/>
      <c r="E87" s="44" t="s">
        <v>32</v>
      </c>
      <c r="F87" s="4">
        <v>100</v>
      </c>
      <c r="G87" s="13">
        <v>24</v>
      </c>
      <c r="H87" s="8">
        <f t="shared" si="1"/>
        <v>288</v>
      </c>
      <c r="I87" s="6" t="s">
        <v>11</v>
      </c>
    </row>
    <row r="88" spans="1:9">
      <c r="A88" s="2"/>
      <c r="B88" s="3"/>
      <c r="C88" s="3"/>
      <c r="D88" s="3"/>
      <c r="E88" s="44" t="s">
        <v>32</v>
      </c>
      <c r="F88" s="4">
        <v>266</v>
      </c>
      <c r="G88" s="13">
        <v>11</v>
      </c>
      <c r="H88" s="8">
        <f t="shared" ref="H88:H119" si="2">SUM(F88*12)*(G88/100)</f>
        <v>351.12</v>
      </c>
      <c r="I88" s="6" t="s">
        <v>11</v>
      </c>
    </row>
    <row r="89" spans="1:9">
      <c r="A89" s="2"/>
      <c r="B89" s="3"/>
      <c r="C89" s="3"/>
      <c r="D89" s="3"/>
      <c r="E89" s="44" t="s">
        <v>32</v>
      </c>
      <c r="F89" s="4">
        <v>100</v>
      </c>
      <c r="G89" s="6">
        <v>27</v>
      </c>
      <c r="H89" s="8">
        <f t="shared" si="2"/>
        <v>324</v>
      </c>
      <c r="I89" s="12" t="s">
        <v>16</v>
      </c>
    </row>
    <row r="90" spans="1:9">
      <c r="A90" s="2"/>
      <c r="B90" s="3"/>
      <c r="C90" s="3"/>
      <c r="D90" s="3"/>
      <c r="E90" s="44" t="s">
        <v>32</v>
      </c>
      <c r="F90" s="4">
        <v>80</v>
      </c>
      <c r="G90" s="13">
        <v>35</v>
      </c>
      <c r="H90" s="8">
        <f t="shared" si="2"/>
        <v>336</v>
      </c>
      <c r="I90" s="6" t="s">
        <v>17</v>
      </c>
    </row>
    <row r="91" spans="1:9">
      <c r="A91" s="2"/>
      <c r="B91" s="3"/>
      <c r="C91" s="3"/>
      <c r="D91" s="3"/>
      <c r="E91" s="44" t="s">
        <v>32</v>
      </c>
      <c r="F91" s="4">
        <v>100</v>
      </c>
      <c r="G91" s="13">
        <v>19</v>
      </c>
      <c r="H91" s="8">
        <f t="shared" si="2"/>
        <v>228</v>
      </c>
      <c r="I91" s="6" t="s">
        <v>17</v>
      </c>
    </row>
    <row r="92" spans="1:9">
      <c r="A92" s="2"/>
      <c r="B92" s="3"/>
      <c r="C92" s="3"/>
      <c r="D92" s="3"/>
      <c r="E92" s="44" t="s">
        <v>32</v>
      </c>
      <c r="F92" s="4">
        <v>100</v>
      </c>
      <c r="G92" s="13">
        <v>27</v>
      </c>
      <c r="H92" s="8">
        <f t="shared" si="2"/>
        <v>324</v>
      </c>
      <c r="I92" s="6" t="s">
        <v>17</v>
      </c>
    </row>
    <row r="93" spans="1:9">
      <c r="A93" s="2"/>
      <c r="B93" s="3"/>
      <c r="C93" s="3"/>
      <c r="D93" s="3"/>
      <c r="E93" s="44" t="s">
        <v>32</v>
      </c>
      <c r="F93" s="4">
        <v>125</v>
      </c>
      <c r="G93" s="13">
        <v>30</v>
      </c>
      <c r="H93" s="8">
        <f t="shared" si="2"/>
        <v>450</v>
      </c>
      <c r="I93" s="6" t="s">
        <v>17</v>
      </c>
    </row>
    <row r="94" spans="1:9">
      <c r="A94" s="2"/>
      <c r="B94" s="3"/>
      <c r="C94" s="3"/>
      <c r="D94" s="3"/>
      <c r="E94" s="44" t="s">
        <v>32</v>
      </c>
      <c r="F94" s="4">
        <v>3200</v>
      </c>
      <c r="G94" s="13">
        <v>30</v>
      </c>
      <c r="H94" s="8">
        <f>SUM(266.66*12)*(G94/100)</f>
        <v>959.976</v>
      </c>
      <c r="I94" s="6" t="s">
        <v>27</v>
      </c>
    </row>
    <row r="95" spans="1:9">
      <c r="A95" s="2"/>
      <c r="B95" s="3"/>
      <c r="C95" s="3"/>
      <c r="D95" s="3"/>
      <c r="E95" s="44" t="s">
        <v>32</v>
      </c>
      <c r="F95" s="4">
        <v>3200</v>
      </c>
      <c r="G95" s="13">
        <v>30</v>
      </c>
      <c r="H95" s="8">
        <f>SUM(266.66*12)*(G95/100)</f>
        <v>959.976</v>
      </c>
      <c r="I95" s="6" t="s">
        <v>27</v>
      </c>
    </row>
    <row r="96" spans="1:9">
      <c r="A96" s="2"/>
      <c r="B96" s="3"/>
      <c r="C96" s="3"/>
      <c r="D96" s="3"/>
      <c r="E96" s="44" t="s">
        <v>32</v>
      </c>
      <c r="F96" s="4">
        <v>100</v>
      </c>
      <c r="G96" s="13">
        <v>20</v>
      </c>
      <c r="H96" s="8">
        <f t="shared" si="2"/>
        <v>240</v>
      </c>
      <c r="I96" s="6" t="s">
        <v>27</v>
      </c>
    </row>
    <row r="97" spans="1:9">
      <c r="A97" s="2"/>
      <c r="B97" s="3"/>
      <c r="C97" s="3"/>
      <c r="D97" s="3"/>
      <c r="E97" s="44" t="s">
        <v>32</v>
      </c>
      <c r="F97" s="4">
        <v>100</v>
      </c>
      <c r="G97" s="13">
        <v>25</v>
      </c>
      <c r="H97" s="8">
        <f t="shared" si="2"/>
        <v>300</v>
      </c>
      <c r="I97" s="6" t="s">
        <v>27</v>
      </c>
    </row>
    <row r="98" spans="1:9">
      <c r="A98" s="2"/>
      <c r="B98" s="3"/>
      <c r="C98" s="3"/>
      <c r="D98" s="3"/>
      <c r="E98" s="44" t="s">
        <v>32</v>
      </c>
      <c r="F98" s="4">
        <v>130</v>
      </c>
      <c r="G98" s="13">
        <v>14</v>
      </c>
      <c r="H98" s="8">
        <f t="shared" si="2"/>
        <v>218.40000000000003</v>
      </c>
      <c r="I98" s="6" t="s">
        <v>27</v>
      </c>
    </row>
    <row r="99" spans="1:9">
      <c r="A99" s="2"/>
      <c r="B99" s="3"/>
      <c r="C99" s="3"/>
      <c r="D99" s="3"/>
      <c r="E99" s="44" t="s">
        <v>32</v>
      </c>
      <c r="F99" s="4">
        <v>266.66000000000003</v>
      </c>
      <c r="G99" s="13">
        <v>10</v>
      </c>
      <c r="H99" s="8">
        <f t="shared" si="2"/>
        <v>319.99200000000002</v>
      </c>
      <c r="I99" s="6" t="s">
        <v>27</v>
      </c>
    </row>
    <row r="100" spans="1:9">
      <c r="A100" s="2"/>
      <c r="B100" s="3"/>
      <c r="C100" s="3"/>
      <c r="D100" s="3"/>
      <c r="E100" s="44" t="s">
        <v>32</v>
      </c>
      <c r="F100" s="4">
        <v>100</v>
      </c>
      <c r="G100" s="13">
        <v>37</v>
      </c>
      <c r="H100" s="8">
        <f t="shared" si="2"/>
        <v>444</v>
      </c>
      <c r="I100" s="6" t="s">
        <v>18</v>
      </c>
    </row>
    <row r="101" spans="1:9">
      <c r="A101" s="2"/>
      <c r="B101" s="3"/>
      <c r="C101" s="3"/>
      <c r="D101" s="3"/>
      <c r="E101" s="44" t="s">
        <v>32</v>
      </c>
      <c r="F101" s="4">
        <v>100</v>
      </c>
      <c r="G101" s="14">
        <v>30</v>
      </c>
      <c r="H101" s="8">
        <f t="shared" si="2"/>
        <v>360</v>
      </c>
      <c r="I101" s="6" t="s">
        <v>28</v>
      </c>
    </row>
    <row r="102" spans="1:9">
      <c r="A102" s="2"/>
      <c r="B102" s="3"/>
      <c r="C102" s="3"/>
      <c r="D102" s="3"/>
      <c r="E102" s="44" t="s">
        <v>32</v>
      </c>
      <c r="F102" s="4">
        <v>266.66000000000003</v>
      </c>
      <c r="G102" s="14">
        <v>27</v>
      </c>
      <c r="H102" s="8">
        <f t="shared" si="2"/>
        <v>863.97840000000008</v>
      </c>
      <c r="I102" s="6" t="s">
        <v>28</v>
      </c>
    </row>
    <row r="103" spans="1:9">
      <c r="A103" s="2"/>
      <c r="B103" s="3"/>
      <c r="C103" s="3"/>
      <c r="D103" s="3"/>
      <c r="E103" s="44" t="s">
        <v>32</v>
      </c>
      <c r="F103" s="4">
        <v>266.66000000000003</v>
      </c>
      <c r="G103" s="14">
        <v>30</v>
      </c>
      <c r="H103" s="8">
        <f t="shared" si="2"/>
        <v>959.976</v>
      </c>
      <c r="I103" s="6" t="s">
        <v>28</v>
      </c>
    </row>
    <row r="104" spans="1:9">
      <c r="A104" s="2"/>
      <c r="B104" s="3"/>
      <c r="C104" s="3"/>
      <c r="D104" s="3"/>
      <c r="E104" s="44" t="s">
        <v>32</v>
      </c>
      <c r="F104" s="4">
        <v>200</v>
      </c>
      <c r="G104" s="14">
        <v>30</v>
      </c>
      <c r="H104" s="8">
        <f t="shared" si="2"/>
        <v>720</v>
      </c>
      <c r="I104" s="6" t="s">
        <v>28</v>
      </c>
    </row>
    <row r="105" spans="1:9">
      <c r="A105" s="2"/>
      <c r="B105" s="3"/>
      <c r="C105" s="3"/>
      <c r="D105" s="3"/>
      <c r="E105" s="44" t="s">
        <v>32</v>
      </c>
      <c r="F105" s="4">
        <v>266.5</v>
      </c>
      <c r="G105" s="14">
        <v>30</v>
      </c>
      <c r="H105" s="8">
        <f t="shared" si="2"/>
        <v>959.4</v>
      </c>
      <c r="I105" s="6" t="s">
        <v>28</v>
      </c>
    </row>
    <row r="106" spans="1:9">
      <c r="A106" s="2"/>
      <c r="B106" s="3"/>
      <c r="C106" s="3"/>
      <c r="D106" s="3"/>
      <c r="E106" s="44" t="s">
        <v>32</v>
      </c>
      <c r="F106" s="4">
        <v>50</v>
      </c>
      <c r="G106" s="13">
        <v>30</v>
      </c>
      <c r="H106" s="8">
        <f t="shared" si="2"/>
        <v>180</v>
      </c>
      <c r="I106" s="6" t="s">
        <v>19</v>
      </c>
    </row>
    <row r="107" spans="1:9">
      <c r="A107" s="2"/>
      <c r="B107" s="3"/>
      <c r="C107" s="3"/>
      <c r="D107" s="3"/>
      <c r="E107" s="44" t="s">
        <v>32</v>
      </c>
      <c r="F107" s="4">
        <v>50</v>
      </c>
      <c r="G107" s="13">
        <v>30</v>
      </c>
      <c r="H107" s="8">
        <f t="shared" si="2"/>
        <v>180</v>
      </c>
      <c r="I107" s="6" t="s">
        <v>19</v>
      </c>
    </row>
    <row r="108" spans="1:9">
      <c r="A108" s="2"/>
      <c r="B108" s="3"/>
      <c r="C108" s="3"/>
      <c r="D108" s="3"/>
      <c r="E108" s="44" t="s">
        <v>32</v>
      </c>
      <c r="F108" s="4">
        <v>100</v>
      </c>
      <c r="G108" s="13">
        <v>25</v>
      </c>
      <c r="H108" s="8">
        <f t="shared" si="2"/>
        <v>300</v>
      </c>
      <c r="I108" s="6" t="s">
        <v>19</v>
      </c>
    </row>
    <row r="109" spans="1:9">
      <c r="A109" s="2"/>
      <c r="B109" s="3"/>
      <c r="C109" s="3"/>
      <c r="D109" s="3"/>
      <c r="E109" s="44" t="s">
        <v>32</v>
      </c>
      <c r="F109" s="4">
        <v>100</v>
      </c>
      <c r="G109" s="13">
        <v>21</v>
      </c>
      <c r="H109" s="8">
        <f t="shared" si="2"/>
        <v>252</v>
      </c>
      <c r="I109" s="6" t="s">
        <v>19</v>
      </c>
    </row>
    <row r="110" spans="1:9">
      <c r="A110" s="2"/>
      <c r="B110" s="3"/>
      <c r="C110" s="3"/>
      <c r="D110" s="3"/>
      <c r="E110" s="44" t="s">
        <v>32</v>
      </c>
      <c r="F110" s="4">
        <v>141</v>
      </c>
      <c r="G110" s="13">
        <v>10</v>
      </c>
      <c r="H110" s="8">
        <f t="shared" si="2"/>
        <v>169.20000000000002</v>
      </c>
      <c r="I110" s="6" t="s">
        <v>22</v>
      </c>
    </row>
    <row r="111" spans="1:9">
      <c r="A111" s="2"/>
      <c r="B111" s="3"/>
      <c r="C111" s="3"/>
      <c r="D111" s="3"/>
      <c r="E111" s="44" t="s">
        <v>32</v>
      </c>
      <c r="F111" s="4"/>
      <c r="G111" s="13">
        <v>0</v>
      </c>
      <c r="H111" s="8">
        <f t="shared" si="2"/>
        <v>0</v>
      </c>
      <c r="I111" s="6" t="s">
        <v>22</v>
      </c>
    </row>
    <row r="112" spans="1:9">
      <c r="A112" s="2"/>
      <c r="B112" s="3"/>
      <c r="C112" s="3"/>
      <c r="D112" s="3"/>
      <c r="E112" s="44" t="s">
        <v>32</v>
      </c>
      <c r="F112" s="4">
        <v>50</v>
      </c>
      <c r="G112" s="13">
        <v>31</v>
      </c>
      <c r="H112" s="8">
        <f t="shared" si="2"/>
        <v>186</v>
      </c>
      <c r="I112" s="6" t="s">
        <v>22</v>
      </c>
    </row>
    <row r="113" spans="1:9">
      <c r="A113" s="2"/>
      <c r="B113" s="3"/>
      <c r="C113" s="3"/>
      <c r="D113" s="3"/>
      <c r="E113" s="44" t="s">
        <v>32</v>
      </c>
      <c r="F113" s="4">
        <v>50</v>
      </c>
      <c r="G113" s="13">
        <v>30</v>
      </c>
      <c r="H113" s="8">
        <f t="shared" si="2"/>
        <v>180</v>
      </c>
      <c r="I113" s="6" t="s">
        <v>22</v>
      </c>
    </row>
    <row r="114" spans="1:9">
      <c r="A114" s="2"/>
      <c r="B114" s="3"/>
      <c r="C114" s="3"/>
      <c r="D114" s="3"/>
      <c r="E114" s="44" t="s">
        <v>32</v>
      </c>
      <c r="F114" s="4">
        <v>266.66000000000003</v>
      </c>
      <c r="G114" s="13">
        <v>20</v>
      </c>
      <c r="H114" s="8">
        <f t="shared" si="2"/>
        <v>639.98400000000004</v>
      </c>
      <c r="I114" s="6" t="s">
        <v>22</v>
      </c>
    </row>
    <row r="115" spans="1:9">
      <c r="A115" s="2"/>
      <c r="B115" s="3"/>
      <c r="C115" s="3"/>
      <c r="D115" s="3"/>
      <c r="E115" s="44" t="s">
        <v>32</v>
      </c>
      <c r="F115" s="4">
        <v>266.66000000000003</v>
      </c>
      <c r="G115" s="13">
        <v>21</v>
      </c>
      <c r="H115" s="8">
        <f t="shared" si="2"/>
        <v>671.98320000000001</v>
      </c>
      <c r="I115" s="6" t="s">
        <v>22</v>
      </c>
    </row>
    <row r="116" spans="1:9">
      <c r="A116" s="2"/>
      <c r="B116" s="3"/>
      <c r="C116" s="3"/>
      <c r="D116" s="3"/>
      <c r="E116" s="44" t="s">
        <v>32</v>
      </c>
      <c r="F116" s="4">
        <v>50</v>
      </c>
      <c r="G116" s="13">
        <v>19</v>
      </c>
      <c r="H116" s="8">
        <f t="shared" si="2"/>
        <v>114</v>
      </c>
      <c r="I116" s="6" t="s">
        <v>24</v>
      </c>
    </row>
    <row r="117" spans="1:9">
      <c r="A117" s="2"/>
      <c r="B117" s="3"/>
      <c r="C117" s="3"/>
      <c r="D117" s="3"/>
      <c r="E117" s="44" t="s">
        <v>32</v>
      </c>
      <c r="F117" s="4">
        <v>100</v>
      </c>
      <c r="G117" s="13">
        <v>30</v>
      </c>
      <c r="H117" s="8">
        <f t="shared" si="2"/>
        <v>360</v>
      </c>
      <c r="I117" s="6" t="s">
        <v>24</v>
      </c>
    </row>
    <row r="118" spans="1:9">
      <c r="A118" s="2"/>
      <c r="B118" s="3"/>
      <c r="C118" s="3"/>
      <c r="D118" s="3"/>
      <c r="E118" s="44" t="s">
        <v>32</v>
      </c>
      <c r="F118" s="4">
        <v>100</v>
      </c>
      <c r="G118" s="13">
        <v>30</v>
      </c>
      <c r="H118" s="8">
        <f t="shared" si="2"/>
        <v>360</v>
      </c>
      <c r="I118" s="6" t="s">
        <v>24</v>
      </c>
    </row>
    <row r="119" spans="1:9">
      <c r="A119" s="2"/>
      <c r="B119" s="3"/>
      <c r="C119" s="3"/>
      <c r="D119" s="3"/>
      <c r="E119" s="44" t="s">
        <v>32</v>
      </c>
      <c r="F119" s="4">
        <v>50</v>
      </c>
      <c r="G119" s="13">
        <v>21</v>
      </c>
      <c r="H119" s="8">
        <f t="shared" si="2"/>
        <v>126</v>
      </c>
      <c r="I119" s="6" t="s">
        <v>24</v>
      </c>
    </row>
    <row r="120" spans="1:9">
      <c r="A120" s="2"/>
      <c r="B120" s="3"/>
      <c r="C120" s="3"/>
      <c r="D120" s="3"/>
      <c r="E120" s="44" t="s">
        <v>32</v>
      </c>
      <c r="F120" s="4">
        <v>100</v>
      </c>
      <c r="G120" s="13">
        <v>26</v>
      </c>
      <c r="H120" s="8">
        <f t="shared" ref="H120:H151" si="3">SUM(F120*12)*(G120/100)</f>
        <v>312</v>
      </c>
      <c r="I120" s="3" t="s">
        <v>13</v>
      </c>
    </row>
    <row r="121" spans="1:9">
      <c r="A121" s="2"/>
      <c r="B121" s="3"/>
      <c r="C121" s="3"/>
      <c r="D121" s="3"/>
      <c r="E121" s="44" t="s">
        <v>32</v>
      </c>
      <c r="F121" s="4">
        <v>266.66000000000003</v>
      </c>
      <c r="G121" s="13">
        <v>30</v>
      </c>
      <c r="H121" s="8">
        <f t="shared" si="3"/>
        <v>959.976</v>
      </c>
      <c r="I121" s="3" t="s">
        <v>13</v>
      </c>
    </row>
    <row r="122" spans="1:9">
      <c r="A122" s="15"/>
      <c r="B122" s="16"/>
      <c r="C122" s="16"/>
      <c r="D122" s="16"/>
      <c r="E122" s="44" t="s">
        <v>32</v>
      </c>
      <c r="F122" s="17">
        <v>50</v>
      </c>
      <c r="G122" s="18">
        <v>35</v>
      </c>
      <c r="H122" s="19">
        <f t="shared" si="3"/>
        <v>210</v>
      </c>
      <c r="I122" s="16" t="s">
        <v>13</v>
      </c>
    </row>
    <row r="123" spans="1:9">
      <c r="A123" s="2"/>
      <c r="B123" s="3"/>
      <c r="C123" s="3"/>
      <c r="D123" s="3"/>
      <c r="E123" s="44" t="s">
        <v>32</v>
      </c>
      <c r="F123" s="4">
        <v>50</v>
      </c>
      <c r="G123" s="13">
        <v>30</v>
      </c>
      <c r="H123" s="8">
        <f t="shared" si="3"/>
        <v>180</v>
      </c>
      <c r="I123" s="3" t="s">
        <v>13</v>
      </c>
    </row>
    <row r="124" spans="1:9">
      <c r="A124" s="2"/>
      <c r="B124" s="3"/>
      <c r="C124" s="3"/>
      <c r="D124" s="3"/>
      <c r="E124" s="44" t="s">
        <v>32</v>
      </c>
      <c r="F124" s="4">
        <v>125</v>
      </c>
      <c r="G124" s="13">
        <v>30</v>
      </c>
      <c r="H124" s="8">
        <f t="shared" si="3"/>
        <v>450</v>
      </c>
      <c r="I124" s="3" t="s">
        <v>13</v>
      </c>
    </row>
    <row r="125" spans="1:9">
      <c r="A125" s="2"/>
      <c r="B125" s="3"/>
      <c r="C125" s="3"/>
      <c r="D125" s="3"/>
      <c r="E125" s="44" t="s">
        <v>32</v>
      </c>
      <c r="F125" s="4">
        <v>125</v>
      </c>
      <c r="G125" s="18">
        <v>28</v>
      </c>
      <c r="H125" s="19">
        <f t="shared" si="3"/>
        <v>420.00000000000006</v>
      </c>
      <c r="I125" s="16" t="s">
        <v>13</v>
      </c>
    </row>
    <row r="126" spans="1:9">
      <c r="A126" s="2"/>
      <c r="B126" s="3"/>
      <c r="C126" s="3"/>
      <c r="D126" s="3"/>
      <c r="E126" s="44" t="s">
        <v>32</v>
      </c>
      <c r="F126" s="4">
        <v>50</v>
      </c>
      <c r="G126" s="13">
        <v>10</v>
      </c>
      <c r="H126" s="8">
        <f t="shared" si="3"/>
        <v>60</v>
      </c>
      <c r="I126" s="3" t="s">
        <v>13</v>
      </c>
    </row>
    <row r="127" spans="1:9">
      <c r="A127" s="2"/>
      <c r="B127" s="3"/>
      <c r="C127" s="3"/>
      <c r="D127" s="3"/>
      <c r="E127" s="44" t="s">
        <v>32</v>
      </c>
      <c r="F127" s="4">
        <v>50</v>
      </c>
      <c r="G127" s="13">
        <v>23</v>
      </c>
      <c r="H127" s="8">
        <f t="shared" si="3"/>
        <v>138</v>
      </c>
      <c r="I127" s="3" t="s">
        <v>13</v>
      </c>
    </row>
    <row r="128" spans="1:9">
      <c r="A128" s="21"/>
      <c r="B128" s="3"/>
      <c r="C128" s="3"/>
      <c r="D128" s="3"/>
      <c r="E128" s="44" t="s">
        <v>32</v>
      </c>
      <c r="F128" s="4">
        <v>266.66000000000003</v>
      </c>
      <c r="G128" s="13">
        <v>10</v>
      </c>
      <c r="H128" s="19">
        <f t="shared" si="3"/>
        <v>319.99200000000002</v>
      </c>
      <c r="I128" s="3" t="s">
        <v>13</v>
      </c>
    </row>
    <row r="129" spans="1:9">
      <c r="A129" s="2"/>
      <c r="B129" s="3"/>
      <c r="C129" s="3"/>
      <c r="D129" s="3"/>
      <c r="E129" s="44" t="s">
        <v>32</v>
      </c>
      <c r="F129" s="4">
        <v>50</v>
      </c>
      <c r="G129" s="13">
        <v>17</v>
      </c>
      <c r="H129" s="19">
        <f t="shared" si="3"/>
        <v>102.00000000000001</v>
      </c>
      <c r="I129" s="3" t="s">
        <v>13</v>
      </c>
    </row>
    <row r="130" spans="1:9">
      <c r="A130" s="2"/>
      <c r="B130" s="3"/>
      <c r="C130" s="3"/>
      <c r="D130" s="3"/>
      <c r="E130" s="44" t="s">
        <v>32</v>
      </c>
      <c r="F130" s="4">
        <v>100</v>
      </c>
      <c r="G130" s="13">
        <v>30</v>
      </c>
      <c r="H130" s="19">
        <f t="shared" si="3"/>
        <v>360</v>
      </c>
      <c r="I130" s="3" t="s">
        <v>13</v>
      </c>
    </row>
    <row r="131" spans="1:9">
      <c r="A131" s="2"/>
      <c r="B131" s="3"/>
      <c r="C131" s="3"/>
      <c r="D131" s="3"/>
      <c r="E131" s="44" t="s">
        <v>32</v>
      </c>
      <c r="F131" s="4">
        <v>0</v>
      </c>
      <c r="G131" s="18">
        <v>0</v>
      </c>
      <c r="H131" s="19">
        <f t="shared" si="3"/>
        <v>0</v>
      </c>
      <c r="I131" s="3" t="s">
        <v>25</v>
      </c>
    </row>
    <row r="132" spans="1:9">
      <c r="A132" s="2"/>
      <c r="B132" s="3"/>
      <c r="C132" s="3"/>
      <c r="D132" s="3"/>
      <c r="E132" s="44" t="s">
        <v>32</v>
      </c>
      <c r="F132" s="4">
        <v>200</v>
      </c>
      <c r="G132" s="13">
        <v>12</v>
      </c>
      <c r="H132" s="8">
        <f t="shared" si="3"/>
        <v>288</v>
      </c>
      <c r="I132" s="3" t="s">
        <v>25</v>
      </c>
    </row>
    <row r="133" spans="1:9">
      <c r="A133" s="2"/>
      <c r="B133" s="3"/>
      <c r="C133" s="3"/>
      <c r="D133" s="3"/>
      <c r="E133" s="44" t="s">
        <v>32</v>
      </c>
      <c r="F133" s="4">
        <v>200</v>
      </c>
      <c r="G133" s="13">
        <v>17</v>
      </c>
      <c r="H133" s="8">
        <f t="shared" si="3"/>
        <v>408.00000000000006</v>
      </c>
      <c r="I133" s="3" t="s">
        <v>25</v>
      </c>
    </row>
    <row r="134" spans="1:9">
      <c r="A134" s="2"/>
      <c r="B134" s="3"/>
      <c r="C134" s="3"/>
      <c r="D134" s="3"/>
      <c r="E134" s="44" t="s">
        <v>32</v>
      </c>
      <c r="F134" s="4">
        <v>150</v>
      </c>
      <c r="G134" s="13">
        <v>25</v>
      </c>
      <c r="H134" s="8">
        <f t="shared" si="3"/>
        <v>450</v>
      </c>
      <c r="I134" s="3" t="s">
        <v>25</v>
      </c>
    </row>
    <row r="135" spans="1:9">
      <c r="A135" s="2"/>
      <c r="B135" s="3"/>
      <c r="C135" s="3"/>
      <c r="D135" s="3"/>
      <c r="E135" s="44" t="s">
        <v>32</v>
      </c>
      <c r="F135" s="4">
        <v>266.5</v>
      </c>
      <c r="G135" s="13">
        <v>17</v>
      </c>
      <c r="H135" s="8">
        <f t="shared" si="3"/>
        <v>543.66000000000008</v>
      </c>
      <c r="I135" s="3" t="s">
        <v>25</v>
      </c>
    </row>
    <row r="136" spans="1:9">
      <c r="A136" s="2"/>
      <c r="B136" s="3"/>
      <c r="C136" s="3"/>
      <c r="D136" s="3"/>
      <c r="E136" s="44" t="s">
        <v>32</v>
      </c>
      <c r="F136" s="4">
        <v>266.66000000000003</v>
      </c>
      <c r="G136" s="13">
        <v>11</v>
      </c>
      <c r="H136" s="8">
        <f t="shared" si="3"/>
        <v>351.99119999999999</v>
      </c>
      <c r="I136" s="3" t="s">
        <v>29</v>
      </c>
    </row>
    <row r="137" spans="1:9">
      <c r="A137" s="2"/>
      <c r="B137" s="3"/>
      <c r="C137" s="3"/>
      <c r="D137" s="3"/>
      <c r="E137" s="44" t="s">
        <v>32</v>
      </c>
      <c r="F137" s="4">
        <v>266.66000000000003</v>
      </c>
      <c r="G137" s="13">
        <v>14</v>
      </c>
      <c r="H137" s="8">
        <f t="shared" si="3"/>
        <v>447.98880000000003</v>
      </c>
      <c r="I137" s="3" t="s">
        <v>29</v>
      </c>
    </row>
    <row r="138" spans="1:9">
      <c r="A138" s="2"/>
      <c r="B138" s="3"/>
      <c r="C138" s="3"/>
      <c r="D138" s="3"/>
      <c r="E138" s="44" t="s">
        <v>32</v>
      </c>
      <c r="F138" s="4">
        <v>266.66000000000003</v>
      </c>
      <c r="G138" s="13">
        <v>24</v>
      </c>
      <c r="H138" s="8">
        <f t="shared" si="3"/>
        <v>767.98080000000004</v>
      </c>
      <c r="I138" s="3" t="s">
        <v>29</v>
      </c>
    </row>
    <row r="139" spans="1:9">
      <c r="A139" s="2"/>
      <c r="B139" s="3"/>
      <c r="C139" s="3"/>
      <c r="D139" s="3"/>
      <c r="E139" s="44" t="s">
        <v>32</v>
      </c>
      <c r="F139" s="4">
        <v>266.66000000000003</v>
      </c>
      <c r="G139" s="13">
        <v>13</v>
      </c>
      <c r="H139" s="8">
        <f t="shared" si="3"/>
        <v>415.9896</v>
      </c>
      <c r="I139" s="3" t="s">
        <v>29</v>
      </c>
    </row>
    <row r="140" spans="1:9">
      <c r="A140" s="2"/>
      <c r="B140" s="3"/>
      <c r="C140" s="3"/>
      <c r="D140" s="3"/>
      <c r="E140" s="44" t="s">
        <v>32</v>
      </c>
      <c r="F140" s="4">
        <v>150</v>
      </c>
      <c r="G140" s="13">
        <v>26</v>
      </c>
      <c r="H140" s="8">
        <f t="shared" si="3"/>
        <v>468</v>
      </c>
      <c r="I140" s="3" t="s">
        <v>10</v>
      </c>
    </row>
    <row r="141" spans="1:9">
      <c r="A141" s="2"/>
      <c r="B141" s="3"/>
      <c r="C141" s="3"/>
      <c r="D141" s="3"/>
      <c r="E141" s="44" t="s">
        <v>32</v>
      </c>
      <c r="F141" s="4">
        <v>100</v>
      </c>
      <c r="G141" s="13">
        <v>14</v>
      </c>
      <c r="H141" s="8">
        <f t="shared" si="3"/>
        <v>168.00000000000003</v>
      </c>
      <c r="I141" s="3" t="s">
        <v>10</v>
      </c>
    </row>
    <row r="142" spans="1:9">
      <c r="A142" s="2"/>
      <c r="B142" s="3"/>
      <c r="C142" s="3"/>
      <c r="D142" s="16"/>
      <c r="E142" s="44" t="s">
        <v>32</v>
      </c>
      <c r="F142" s="17">
        <v>100</v>
      </c>
      <c r="G142" s="18">
        <v>23</v>
      </c>
      <c r="H142" s="19">
        <f t="shared" si="3"/>
        <v>276</v>
      </c>
      <c r="I142" s="16" t="s">
        <v>10</v>
      </c>
    </row>
    <row r="143" spans="1:9">
      <c r="A143" s="2"/>
      <c r="B143" s="3"/>
      <c r="C143" s="3"/>
      <c r="D143" s="3"/>
      <c r="E143" s="44" t="s">
        <v>32</v>
      </c>
      <c r="F143" s="4">
        <v>266</v>
      </c>
      <c r="G143" s="13">
        <v>15</v>
      </c>
      <c r="H143" s="19">
        <f t="shared" si="3"/>
        <v>478.79999999999995</v>
      </c>
      <c r="I143" s="3" t="s">
        <v>10</v>
      </c>
    </row>
    <row r="144" spans="1:9">
      <c r="A144" s="2"/>
      <c r="B144" s="3"/>
      <c r="C144" s="3"/>
      <c r="D144" s="3"/>
      <c r="E144" s="44" t="s">
        <v>32</v>
      </c>
      <c r="F144" s="4">
        <v>100</v>
      </c>
      <c r="G144" s="13">
        <v>18</v>
      </c>
      <c r="H144" s="19">
        <f t="shared" si="3"/>
        <v>216</v>
      </c>
      <c r="I144" s="3" t="s">
        <v>10</v>
      </c>
    </row>
    <row r="145" spans="1:9">
      <c r="A145" s="2"/>
      <c r="B145" s="3"/>
      <c r="C145" s="3"/>
      <c r="D145" s="3"/>
      <c r="E145" s="44" t="s">
        <v>32</v>
      </c>
      <c r="F145" s="4">
        <v>50</v>
      </c>
      <c r="G145" s="13">
        <v>20</v>
      </c>
      <c r="H145" s="19">
        <f t="shared" si="3"/>
        <v>120</v>
      </c>
      <c r="I145" s="3" t="s">
        <v>10</v>
      </c>
    </row>
    <row r="146" spans="1:9">
      <c r="A146" s="2"/>
      <c r="B146" s="3"/>
      <c r="C146" s="3"/>
      <c r="D146" s="3"/>
      <c r="E146" s="44" t="s">
        <v>32</v>
      </c>
      <c r="F146" s="4">
        <v>50</v>
      </c>
      <c r="G146" s="13">
        <v>28</v>
      </c>
      <c r="H146" s="19">
        <f t="shared" si="3"/>
        <v>168.00000000000003</v>
      </c>
      <c r="I146" s="3" t="s">
        <v>10</v>
      </c>
    </row>
    <row r="147" spans="1:9">
      <c r="A147" s="2"/>
      <c r="B147" s="3"/>
      <c r="C147" s="3"/>
      <c r="D147" s="3"/>
      <c r="E147" s="44" t="s">
        <v>32</v>
      </c>
      <c r="F147" s="4">
        <v>266</v>
      </c>
      <c r="G147" s="13">
        <v>32</v>
      </c>
      <c r="H147" s="19">
        <f t="shared" si="3"/>
        <v>1021.44</v>
      </c>
      <c r="I147" s="3" t="s">
        <v>10</v>
      </c>
    </row>
    <row r="148" spans="1:9">
      <c r="A148" s="2"/>
      <c r="B148" s="3"/>
      <c r="C148" s="3"/>
      <c r="D148" s="3"/>
      <c r="E148" s="44" t="s">
        <v>32</v>
      </c>
      <c r="F148" s="4">
        <v>266.66000000000003</v>
      </c>
      <c r="G148" s="13">
        <v>30</v>
      </c>
      <c r="H148" s="19">
        <f t="shared" si="3"/>
        <v>959.976</v>
      </c>
      <c r="I148" s="3" t="s">
        <v>10</v>
      </c>
    </row>
    <row r="149" spans="1:9">
      <c r="A149" s="2"/>
      <c r="B149" s="3"/>
      <c r="C149" s="3"/>
      <c r="D149" s="3"/>
      <c r="E149" s="44" t="s">
        <v>32</v>
      </c>
      <c r="F149" s="4">
        <v>80</v>
      </c>
      <c r="G149" s="13">
        <v>35</v>
      </c>
      <c r="H149" s="19">
        <f t="shared" si="3"/>
        <v>336</v>
      </c>
      <c r="I149" s="3" t="s">
        <v>26</v>
      </c>
    </row>
    <row r="150" spans="1:9">
      <c r="A150" s="2"/>
      <c r="B150" s="3"/>
      <c r="C150" s="3"/>
      <c r="D150" s="3"/>
      <c r="E150" s="44" t="s">
        <v>32</v>
      </c>
      <c r="F150" s="4">
        <v>100</v>
      </c>
      <c r="G150" s="13">
        <v>37</v>
      </c>
      <c r="H150" s="19">
        <f t="shared" si="3"/>
        <v>444</v>
      </c>
      <c r="I150" s="3" t="s">
        <v>26</v>
      </c>
    </row>
    <row r="151" spans="1:9">
      <c r="A151" s="2"/>
      <c r="B151" s="3"/>
      <c r="C151" s="3"/>
      <c r="D151" s="3"/>
      <c r="E151" s="44" t="s">
        <v>32</v>
      </c>
      <c r="F151" s="4">
        <v>100</v>
      </c>
      <c r="G151" s="13">
        <v>20</v>
      </c>
      <c r="H151" s="19">
        <f t="shared" si="3"/>
        <v>240</v>
      </c>
      <c r="I151" s="3" t="s">
        <v>26</v>
      </c>
    </row>
    <row r="152" spans="1:9">
      <c r="A152" s="2"/>
      <c r="B152" s="3"/>
      <c r="C152" s="3"/>
      <c r="D152" s="3"/>
      <c r="E152" s="44" t="s">
        <v>32</v>
      </c>
      <c r="F152" s="4">
        <v>100</v>
      </c>
      <c r="G152" s="13">
        <v>25</v>
      </c>
      <c r="H152" s="19">
        <f t="shared" ref="H152:H156" si="4">SUM(F152*12)*(G152/100)</f>
        <v>300</v>
      </c>
      <c r="I152" s="3" t="s">
        <v>26</v>
      </c>
    </row>
    <row r="153" spans="1:9">
      <c r="A153" s="2"/>
      <c r="B153" s="16"/>
      <c r="C153" s="16"/>
      <c r="D153" s="16"/>
      <c r="E153" s="44" t="s">
        <v>32</v>
      </c>
      <c r="F153" s="17">
        <v>130</v>
      </c>
      <c r="G153" s="18">
        <v>14</v>
      </c>
      <c r="H153" s="19">
        <f t="shared" si="4"/>
        <v>218.40000000000003</v>
      </c>
      <c r="I153" s="16" t="s">
        <v>26</v>
      </c>
    </row>
    <row r="154" spans="1:9">
      <c r="A154" s="2"/>
      <c r="B154" s="3"/>
      <c r="C154" s="3"/>
      <c r="D154" s="3"/>
      <c r="E154" s="44" t="s">
        <v>32</v>
      </c>
      <c r="F154" s="4">
        <v>266.66000000000003</v>
      </c>
      <c r="G154" s="13">
        <v>10</v>
      </c>
      <c r="H154" s="8">
        <f t="shared" si="4"/>
        <v>319.99200000000002</v>
      </c>
      <c r="I154" s="3" t="s">
        <v>26</v>
      </c>
    </row>
    <row r="155" spans="1:9">
      <c r="A155" s="2"/>
      <c r="B155" s="3"/>
      <c r="C155" s="3"/>
      <c r="D155" s="3"/>
      <c r="E155" s="44" t="s">
        <v>32</v>
      </c>
      <c r="F155" s="4">
        <v>100</v>
      </c>
      <c r="G155" s="13">
        <v>24</v>
      </c>
      <c r="H155" s="8">
        <f t="shared" si="4"/>
        <v>288</v>
      </c>
      <c r="I155" s="3" t="s">
        <v>12</v>
      </c>
    </row>
    <row r="156" spans="1:9">
      <c r="A156" s="2"/>
      <c r="B156" s="22"/>
      <c r="C156" s="22"/>
      <c r="D156" s="22"/>
      <c r="E156" s="44" t="s">
        <v>32</v>
      </c>
      <c r="F156" s="23">
        <v>266</v>
      </c>
      <c r="G156" s="24">
        <v>11</v>
      </c>
      <c r="H156" s="25">
        <f t="shared" si="4"/>
        <v>351.12</v>
      </c>
      <c r="I156" s="22" t="s">
        <v>12</v>
      </c>
    </row>
    <row r="157" spans="1:9">
      <c r="A157" s="2"/>
      <c r="B157" s="3"/>
      <c r="C157" s="3"/>
      <c r="D157" s="3"/>
      <c r="E157" s="43" t="s">
        <v>33</v>
      </c>
      <c r="F157" s="4">
        <v>500</v>
      </c>
      <c r="G157" s="5"/>
      <c r="H157" s="8">
        <f t="shared" ref="H157:H169" si="5">SUM(F157*12)*15%</f>
        <v>900</v>
      </c>
      <c r="I157" s="6" t="s">
        <v>9</v>
      </c>
    </row>
    <row r="158" spans="1:9">
      <c r="A158" s="2"/>
      <c r="B158" s="3"/>
      <c r="C158" s="3"/>
      <c r="D158" s="3"/>
      <c r="E158" s="43" t="s">
        <v>33</v>
      </c>
      <c r="F158" s="4">
        <v>333.33</v>
      </c>
      <c r="G158" s="5"/>
      <c r="H158" s="8">
        <f t="shared" si="5"/>
        <v>599.99400000000003</v>
      </c>
      <c r="I158" s="6" t="s">
        <v>9</v>
      </c>
    </row>
    <row r="159" spans="1:9">
      <c r="A159" s="2"/>
      <c r="B159" s="3"/>
      <c r="C159" s="3"/>
      <c r="D159" s="3"/>
      <c r="E159" s="43" t="s">
        <v>33</v>
      </c>
      <c r="F159" s="4">
        <v>100</v>
      </c>
      <c r="G159" s="5"/>
      <c r="H159" s="8">
        <f t="shared" si="5"/>
        <v>180</v>
      </c>
      <c r="I159" s="6" t="s">
        <v>15</v>
      </c>
    </row>
    <row r="160" spans="1:9">
      <c r="A160" s="2"/>
      <c r="B160" s="3"/>
      <c r="C160" s="3"/>
      <c r="D160" s="3"/>
      <c r="E160" s="43" t="s">
        <v>33</v>
      </c>
      <c r="F160" s="4">
        <v>100</v>
      </c>
      <c r="G160" s="5"/>
      <c r="H160" s="19">
        <f t="shared" si="5"/>
        <v>180</v>
      </c>
      <c r="I160" s="6" t="s">
        <v>15</v>
      </c>
    </row>
    <row r="161" spans="1:9">
      <c r="A161" s="2"/>
      <c r="B161" s="3"/>
      <c r="C161" s="3"/>
      <c r="D161" s="3"/>
      <c r="E161" s="43" t="s">
        <v>33</v>
      </c>
      <c r="F161" s="4">
        <v>100</v>
      </c>
      <c r="G161" s="5"/>
      <c r="H161" s="19">
        <f t="shared" si="5"/>
        <v>180</v>
      </c>
      <c r="I161" s="6" t="s">
        <v>15</v>
      </c>
    </row>
    <row r="162" spans="1:9">
      <c r="A162" s="2"/>
      <c r="B162" s="3"/>
      <c r="C162" s="3"/>
      <c r="D162" s="3"/>
      <c r="E162" s="43" t="s">
        <v>33</v>
      </c>
      <c r="F162" s="4">
        <v>100</v>
      </c>
      <c r="G162" s="5"/>
      <c r="H162" s="19">
        <f t="shared" si="5"/>
        <v>180</v>
      </c>
      <c r="I162" s="6" t="s">
        <v>15</v>
      </c>
    </row>
    <row r="163" spans="1:9">
      <c r="A163" s="2"/>
      <c r="B163" s="3"/>
      <c r="C163" s="3"/>
      <c r="D163" s="3"/>
      <c r="E163" s="43" t="s">
        <v>33</v>
      </c>
      <c r="F163" s="4">
        <v>250</v>
      </c>
      <c r="G163" s="5"/>
      <c r="H163" s="19">
        <f t="shared" si="5"/>
        <v>450</v>
      </c>
      <c r="I163" s="6" t="s">
        <v>17</v>
      </c>
    </row>
    <row r="164" spans="1:9">
      <c r="A164" s="2"/>
      <c r="B164" s="3"/>
      <c r="C164" s="3"/>
      <c r="D164" s="3"/>
      <c r="E164" s="43" t="s">
        <v>33</v>
      </c>
      <c r="F164" s="4">
        <v>400</v>
      </c>
      <c r="G164" s="5"/>
      <c r="H164" s="19">
        <f t="shared" si="5"/>
        <v>720</v>
      </c>
      <c r="I164" s="6" t="s">
        <v>17</v>
      </c>
    </row>
    <row r="165" spans="1:9">
      <c r="A165" s="2"/>
      <c r="B165" s="3"/>
      <c r="C165" s="3"/>
      <c r="D165" s="3"/>
      <c r="E165" s="43" t="s">
        <v>33</v>
      </c>
      <c r="F165" s="4">
        <v>150</v>
      </c>
      <c r="G165" s="5"/>
      <c r="H165" s="19">
        <f t="shared" si="5"/>
        <v>270</v>
      </c>
      <c r="I165" s="27" t="s">
        <v>18</v>
      </c>
    </row>
    <row r="166" spans="1:9">
      <c r="A166" s="2"/>
      <c r="B166" s="3"/>
      <c r="C166" s="3"/>
      <c r="D166" s="3"/>
      <c r="E166" s="43" t="s">
        <v>33</v>
      </c>
      <c r="F166" s="17">
        <v>125</v>
      </c>
      <c r="G166" s="20"/>
      <c r="H166" s="19">
        <f t="shared" si="5"/>
        <v>225</v>
      </c>
      <c r="I166" s="27" t="s">
        <v>18</v>
      </c>
    </row>
    <row r="167" spans="1:9">
      <c r="A167" s="2"/>
      <c r="B167" s="3"/>
      <c r="C167" s="3"/>
      <c r="D167" s="3"/>
      <c r="E167" s="43" t="s">
        <v>33</v>
      </c>
      <c r="F167" s="4">
        <v>500</v>
      </c>
      <c r="G167" s="5"/>
      <c r="H167" s="8">
        <f t="shared" si="5"/>
        <v>900</v>
      </c>
      <c r="I167" s="6" t="s">
        <v>18</v>
      </c>
    </row>
    <row r="168" spans="1:9">
      <c r="A168" s="2"/>
      <c r="B168" s="3"/>
      <c r="C168" s="3"/>
      <c r="D168" s="3"/>
      <c r="E168" s="43" t="s">
        <v>33</v>
      </c>
      <c r="F168" s="4">
        <v>125</v>
      </c>
      <c r="G168" s="5"/>
      <c r="H168" s="8">
        <f t="shared" si="5"/>
        <v>225</v>
      </c>
      <c r="I168" s="6" t="s">
        <v>18</v>
      </c>
    </row>
    <row r="169" spans="1:9">
      <c r="A169" s="2"/>
      <c r="B169" s="3"/>
      <c r="C169" s="3"/>
      <c r="D169" s="3"/>
      <c r="E169" s="43" t="s">
        <v>33</v>
      </c>
      <c r="F169" s="4">
        <v>250</v>
      </c>
      <c r="G169" s="5"/>
      <c r="H169" s="8">
        <f t="shared" si="5"/>
        <v>450</v>
      </c>
      <c r="I169" s="6" t="s">
        <v>18</v>
      </c>
    </row>
    <row r="170" spans="1:9">
      <c r="A170" s="9"/>
      <c r="B170" s="10"/>
      <c r="C170" s="10"/>
      <c r="D170" s="10"/>
      <c r="E170" s="43" t="s">
        <v>33</v>
      </c>
      <c r="F170" s="11">
        <v>200</v>
      </c>
      <c r="G170" s="5"/>
      <c r="H170" s="7">
        <f>SUM(F170*12)*0%</f>
        <v>0</v>
      </c>
      <c r="I170" s="12" t="s">
        <v>19</v>
      </c>
    </row>
    <row r="171" spans="1:9">
      <c r="A171" s="2"/>
      <c r="B171" s="3"/>
      <c r="C171" s="3"/>
      <c r="D171" s="3"/>
      <c r="E171" s="43" t="s">
        <v>33</v>
      </c>
      <c r="F171" s="4">
        <v>150</v>
      </c>
      <c r="G171" s="5"/>
      <c r="H171" s="8">
        <f t="shared" ref="H171:H176" si="6">SUM(F171*12)*15%</f>
        <v>270</v>
      </c>
      <c r="I171" s="3" t="s">
        <v>13</v>
      </c>
    </row>
    <row r="172" spans="1:9">
      <c r="A172" s="2"/>
      <c r="B172" s="3"/>
      <c r="C172" s="3"/>
      <c r="D172" s="3"/>
      <c r="E172" s="43" t="s">
        <v>33</v>
      </c>
      <c r="F172" s="4">
        <v>125</v>
      </c>
      <c r="G172" s="5"/>
      <c r="H172" s="8">
        <f t="shared" si="6"/>
        <v>225</v>
      </c>
      <c r="I172" s="3" t="s">
        <v>13</v>
      </c>
    </row>
    <row r="173" spans="1:9">
      <c r="A173" s="2"/>
      <c r="B173" s="3"/>
      <c r="C173" s="3"/>
      <c r="D173" s="3"/>
      <c r="E173" s="43" t="s">
        <v>33</v>
      </c>
      <c r="F173" s="4">
        <v>500</v>
      </c>
      <c r="G173" s="5"/>
      <c r="H173" s="8">
        <f t="shared" si="6"/>
        <v>900</v>
      </c>
      <c r="I173" s="3" t="s">
        <v>13</v>
      </c>
    </row>
    <row r="174" spans="1:9">
      <c r="A174" s="2"/>
      <c r="B174" s="3"/>
      <c r="C174" s="3"/>
      <c r="D174" s="3"/>
      <c r="E174" s="43" t="s">
        <v>33</v>
      </c>
      <c r="F174" s="4">
        <v>125</v>
      </c>
      <c r="G174" s="5"/>
      <c r="H174" s="8">
        <f t="shared" si="6"/>
        <v>225</v>
      </c>
      <c r="I174" s="3" t="s">
        <v>13</v>
      </c>
    </row>
    <row r="175" spans="1:9">
      <c r="A175" s="2"/>
      <c r="B175" s="3"/>
      <c r="C175" s="3"/>
      <c r="D175" s="3"/>
      <c r="E175" s="43" t="s">
        <v>33</v>
      </c>
      <c r="F175" s="4">
        <v>500</v>
      </c>
      <c r="G175" s="5"/>
      <c r="H175" s="8">
        <f t="shared" si="6"/>
        <v>900</v>
      </c>
      <c r="I175" s="3" t="s">
        <v>10</v>
      </c>
    </row>
    <row r="176" spans="1:9">
      <c r="A176" s="2"/>
      <c r="B176" s="3"/>
      <c r="C176" s="3"/>
      <c r="D176" s="3"/>
      <c r="E176" s="43" t="s">
        <v>33</v>
      </c>
      <c r="F176" s="4">
        <v>333.33</v>
      </c>
      <c r="G176" s="5"/>
      <c r="H176" s="8">
        <f t="shared" si="6"/>
        <v>599.99400000000003</v>
      </c>
      <c r="I176" s="3" t="s">
        <v>10</v>
      </c>
    </row>
    <row r="177" spans="1:9">
      <c r="A177" s="2"/>
      <c r="B177" s="3"/>
      <c r="C177" s="3"/>
      <c r="D177" s="3"/>
      <c r="E177" s="43" t="s">
        <v>33</v>
      </c>
      <c r="F177" s="4">
        <v>20000</v>
      </c>
      <c r="G177" s="5"/>
      <c r="H177" s="8">
        <f t="shared" ref="H177:H193" si="7">SUM(F177*3%)</f>
        <v>600</v>
      </c>
      <c r="I177" s="6" t="s">
        <v>9</v>
      </c>
    </row>
    <row r="178" spans="1:9">
      <c r="A178" s="2"/>
      <c r="B178" s="16"/>
      <c r="C178" s="16"/>
      <c r="D178" s="16"/>
      <c r="E178" s="43" t="s">
        <v>33</v>
      </c>
      <c r="F178" s="4">
        <v>11000</v>
      </c>
      <c r="G178" s="5"/>
      <c r="H178" s="8">
        <f t="shared" si="7"/>
        <v>330</v>
      </c>
      <c r="I178" s="6" t="s">
        <v>15</v>
      </c>
    </row>
    <row r="179" spans="1:9">
      <c r="A179" s="2"/>
      <c r="B179" s="3"/>
      <c r="C179" s="3"/>
      <c r="D179" s="3"/>
      <c r="E179" s="26" t="s">
        <v>34</v>
      </c>
      <c r="F179" s="4">
        <v>2500</v>
      </c>
      <c r="G179" s="5"/>
      <c r="H179" s="8">
        <f t="shared" si="7"/>
        <v>75</v>
      </c>
      <c r="I179" s="6" t="s">
        <v>15</v>
      </c>
    </row>
    <row r="180" spans="1:9">
      <c r="A180" s="2"/>
      <c r="B180" s="22"/>
      <c r="C180" s="22"/>
      <c r="D180" s="22"/>
      <c r="E180" s="26" t="s">
        <v>34</v>
      </c>
      <c r="F180" s="4">
        <v>15000</v>
      </c>
      <c r="G180" s="5"/>
      <c r="H180" s="8">
        <f t="shared" si="7"/>
        <v>450</v>
      </c>
      <c r="I180" s="6" t="s">
        <v>15</v>
      </c>
    </row>
    <row r="181" spans="1:9">
      <c r="A181" s="2"/>
      <c r="B181" s="3"/>
      <c r="C181" s="3"/>
      <c r="D181" s="3"/>
      <c r="E181" s="26" t="s">
        <v>34</v>
      </c>
      <c r="F181" s="4">
        <v>11000</v>
      </c>
      <c r="G181" s="5"/>
      <c r="H181" s="8">
        <f t="shared" si="7"/>
        <v>330</v>
      </c>
      <c r="I181" s="6" t="s">
        <v>15</v>
      </c>
    </row>
    <row r="182" spans="1:9">
      <c r="A182" s="2"/>
      <c r="B182" s="3"/>
      <c r="C182" s="3"/>
      <c r="D182" s="3"/>
      <c r="E182" s="26" t="s">
        <v>34</v>
      </c>
      <c r="F182" s="4">
        <v>3000</v>
      </c>
      <c r="G182" s="5"/>
      <c r="H182" s="8">
        <f t="shared" si="7"/>
        <v>90</v>
      </c>
      <c r="I182" s="6" t="s">
        <v>15</v>
      </c>
    </row>
    <row r="183" spans="1:9">
      <c r="A183" s="2"/>
      <c r="B183" s="3"/>
      <c r="C183" s="3"/>
      <c r="D183" s="3"/>
      <c r="E183" s="26" t="s">
        <v>34</v>
      </c>
      <c r="F183" s="4">
        <v>9400</v>
      </c>
      <c r="G183" s="5"/>
      <c r="H183" s="8">
        <f t="shared" si="7"/>
        <v>282</v>
      </c>
      <c r="I183" s="6" t="s">
        <v>15</v>
      </c>
    </row>
    <row r="184" spans="1:9">
      <c r="A184" s="2"/>
      <c r="B184" s="3"/>
      <c r="C184" s="3"/>
      <c r="D184" s="3"/>
      <c r="E184" s="26" t="s">
        <v>34</v>
      </c>
      <c r="F184" s="4">
        <v>3000</v>
      </c>
      <c r="G184" s="5"/>
      <c r="H184" s="8">
        <f t="shared" si="7"/>
        <v>90</v>
      </c>
      <c r="I184" s="6" t="s">
        <v>15</v>
      </c>
    </row>
    <row r="185" spans="1:9">
      <c r="A185" s="2"/>
      <c r="B185" s="3"/>
      <c r="C185" s="3"/>
      <c r="D185" s="3"/>
      <c r="E185" s="26" t="s">
        <v>34</v>
      </c>
      <c r="F185" s="4">
        <v>50000</v>
      </c>
      <c r="G185" s="5"/>
      <c r="H185" s="8">
        <f t="shared" si="7"/>
        <v>1500</v>
      </c>
      <c r="I185" s="6" t="s">
        <v>17</v>
      </c>
    </row>
    <row r="186" spans="1:9">
      <c r="A186" s="2"/>
      <c r="B186" s="3"/>
      <c r="C186" s="3"/>
      <c r="D186" s="3"/>
      <c r="E186" s="26" t="s">
        <v>34</v>
      </c>
      <c r="F186" s="4">
        <v>35000</v>
      </c>
      <c r="G186" s="5"/>
      <c r="H186" s="8">
        <f t="shared" si="7"/>
        <v>1050</v>
      </c>
      <c r="I186" s="6" t="s">
        <v>18</v>
      </c>
    </row>
    <row r="187" spans="1:9">
      <c r="A187" s="2"/>
      <c r="B187" s="3"/>
      <c r="C187" s="3"/>
      <c r="D187" s="16"/>
      <c r="E187" s="26" t="s">
        <v>34</v>
      </c>
      <c r="F187" s="17">
        <v>50000</v>
      </c>
      <c r="G187" s="20"/>
      <c r="H187" s="19">
        <f t="shared" si="7"/>
        <v>1500</v>
      </c>
      <c r="I187" s="28" t="s">
        <v>18</v>
      </c>
    </row>
    <row r="188" spans="1:9">
      <c r="A188" s="2"/>
      <c r="B188" s="3"/>
      <c r="C188" s="3"/>
      <c r="D188" s="3"/>
      <c r="E188" s="26" t="s">
        <v>34</v>
      </c>
      <c r="F188" s="4">
        <v>25000</v>
      </c>
      <c r="G188" s="5"/>
      <c r="H188" s="8">
        <f t="shared" si="7"/>
        <v>750</v>
      </c>
      <c r="I188" s="6" t="s">
        <v>18</v>
      </c>
    </row>
    <row r="189" spans="1:9">
      <c r="A189" s="2"/>
      <c r="B189" s="3"/>
      <c r="C189" s="3"/>
      <c r="D189" s="3"/>
      <c r="E189" s="26" t="s">
        <v>34</v>
      </c>
      <c r="F189" s="4">
        <v>40000</v>
      </c>
      <c r="G189" s="5"/>
      <c r="H189" s="8">
        <f t="shared" si="7"/>
        <v>1200</v>
      </c>
      <c r="I189" s="6" t="s">
        <v>18</v>
      </c>
    </row>
    <row r="190" spans="1:9">
      <c r="A190" s="2"/>
      <c r="B190" s="3"/>
      <c r="C190" s="3"/>
      <c r="D190" s="3"/>
      <c r="E190" s="26" t="s">
        <v>34</v>
      </c>
      <c r="F190" s="4">
        <v>25000</v>
      </c>
      <c r="G190" s="5"/>
      <c r="H190" s="8">
        <f t="shared" si="7"/>
        <v>750</v>
      </c>
      <c r="I190" s="6" t="s">
        <v>23</v>
      </c>
    </row>
    <row r="191" spans="1:9">
      <c r="A191" s="2"/>
      <c r="B191" s="3"/>
      <c r="C191" s="3"/>
      <c r="D191" s="3"/>
      <c r="E191" s="26" t="s">
        <v>34</v>
      </c>
      <c r="F191" s="4">
        <v>35000</v>
      </c>
      <c r="G191" s="5"/>
      <c r="H191" s="8">
        <f t="shared" si="7"/>
        <v>1050</v>
      </c>
      <c r="I191" s="3" t="s">
        <v>13</v>
      </c>
    </row>
    <row r="192" spans="1:9">
      <c r="A192" s="2"/>
      <c r="B192" s="3"/>
      <c r="C192" s="3"/>
      <c r="D192" s="3"/>
      <c r="E192" s="26" t="s">
        <v>34</v>
      </c>
      <c r="F192" s="4">
        <v>8000</v>
      </c>
      <c r="G192" s="5"/>
      <c r="H192" s="8">
        <f t="shared" si="7"/>
        <v>240</v>
      </c>
      <c r="I192" s="3" t="s">
        <v>13</v>
      </c>
    </row>
    <row r="193" spans="1:9">
      <c r="A193" s="2"/>
      <c r="B193" s="3"/>
      <c r="C193" s="3"/>
      <c r="D193" s="3"/>
      <c r="E193" s="26" t="s">
        <v>34</v>
      </c>
      <c r="F193" s="4">
        <v>20000</v>
      </c>
      <c r="G193" s="5"/>
      <c r="H193" s="8">
        <f t="shared" si="7"/>
        <v>600</v>
      </c>
      <c r="I193" s="3" t="s">
        <v>10</v>
      </c>
    </row>
    <row r="194" spans="1:9">
      <c r="A194" s="29"/>
      <c r="B194" s="30"/>
      <c r="C194" s="30"/>
      <c r="D194" s="31"/>
    </row>
    <row r="195" spans="1:9">
      <c r="A195" s="46" t="s">
        <v>36</v>
      </c>
      <c r="B195" s="46"/>
      <c r="C195" s="46"/>
      <c r="D195" s="46"/>
      <c r="E195" s="46"/>
      <c r="F195" s="46"/>
      <c r="G195" s="46"/>
      <c r="H195" s="46"/>
      <c r="I195" s="46"/>
    </row>
    <row r="196" spans="1:9">
      <c r="A196" s="46"/>
      <c r="B196" s="46"/>
      <c r="C196" s="46"/>
      <c r="D196" s="46"/>
      <c r="E196" s="46"/>
      <c r="F196" s="46"/>
      <c r="G196" s="46"/>
      <c r="H196" s="46"/>
      <c r="I196" s="46"/>
    </row>
    <row r="197" spans="1:9" ht="15.75">
      <c r="A197" s="32" t="s">
        <v>30</v>
      </c>
      <c r="B197" s="33" t="s">
        <v>7</v>
      </c>
      <c r="C197" s="33" t="s">
        <v>5</v>
      </c>
      <c r="D197" s="31"/>
    </row>
    <row r="198" spans="1:9">
      <c r="A198" s="32"/>
      <c r="B198" s="34">
        <f>SUBTOTAL(9,H2:H193)</f>
        <v>76082.090400000016</v>
      </c>
      <c r="C198" s="6">
        <f>SUBTOTAL(9,F2:F193)</f>
        <v>393104.7</v>
      </c>
    </row>
    <row r="199" spans="1:9" ht="25.5">
      <c r="A199" s="35" t="s">
        <v>35</v>
      </c>
      <c r="B199" s="7">
        <f>SUBTOTAL(9,H2:H193)</f>
        <v>76082.090400000016</v>
      </c>
      <c r="C199" s="6">
        <f>SUMIF(E2:E193,"COMPAGNIE 1",F2:F193)</f>
        <v>3660</v>
      </c>
      <c r="G199" s="36"/>
    </row>
    <row r="200" spans="1:9">
      <c r="A200" s="37" t="s">
        <v>32</v>
      </c>
      <c r="B200" s="34">
        <f>SUBTOTAL(9,H56:H156)</f>
        <v>39047.102400000011</v>
      </c>
      <c r="C200" s="6">
        <f>SUMIF(E2:E193,"COMPAGNIE 2",F2:F193)</f>
        <v>21578.039999999997</v>
      </c>
    </row>
    <row r="201" spans="1:9">
      <c r="A201" s="38" t="s">
        <v>33</v>
      </c>
      <c r="B201" s="7">
        <f>SUBTOTAL(9,H177:H193)</f>
        <v>10887</v>
      </c>
      <c r="C201" s="6">
        <f>SUMIF(E2:E193,"COMPAGNIE 3",F2:F193)</f>
        <v>35966.660000000003</v>
      </c>
    </row>
    <row r="202" spans="1:9">
      <c r="A202" s="39" t="s">
        <v>34</v>
      </c>
      <c r="B202" s="7">
        <f>SUM(H157:H176)</f>
        <v>8579.9880000000012</v>
      </c>
      <c r="C202" s="6">
        <f>SUMIF(E2:E193,"SWISS PP",F2:F193)</f>
        <v>0</v>
      </c>
      <c r="D202" s="40"/>
      <c r="E202" s="41"/>
      <c r="F202" s="40"/>
      <c r="G202" s="42"/>
    </row>
  </sheetData>
  <autoFilter ref="A1:I193" xr:uid="{9F6E251D-B9C4-41F1-A43A-A439032E3E5A}"/>
  <mergeCells count="2">
    <mergeCell ref="A197:A198"/>
    <mergeCell ref="A195:I196"/>
  </mergeCells>
  <phoneticPr fontId="7" type="noConversion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2019-09-13T07:11:57Z</dcterms:created>
  <dcterms:modified xsi:type="dcterms:W3CDTF">2019-09-13T07:31:06Z</dcterms:modified>
</cp:coreProperties>
</file>