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30" windowWidth="22515" windowHeight="901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K24" i="1" l="1"/>
  <c r="K25" i="1"/>
  <c r="K26" i="1"/>
  <c r="K27" i="1"/>
  <c r="K28" i="1"/>
  <c r="K22" i="1"/>
  <c r="K23" i="1"/>
  <c r="K20" i="1"/>
  <c r="J27" i="1"/>
  <c r="J28" i="1"/>
  <c r="J24" i="1"/>
  <c r="J25" i="1"/>
  <c r="J26" i="1"/>
  <c r="J20" i="1"/>
  <c r="J21" i="1"/>
  <c r="K21" i="1" s="1"/>
  <c r="J22" i="1"/>
  <c r="J23" i="1"/>
  <c r="K19" i="1"/>
  <c r="J19" i="1"/>
  <c r="J18" i="1"/>
  <c r="J17" i="1"/>
  <c r="J16" i="1"/>
  <c r="J15" i="1"/>
  <c r="J14" i="1"/>
  <c r="J13" i="1"/>
  <c r="J12" i="1"/>
  <c r="J11" i="1"/>
  <c r="J10" i="1"/>
</calcChain>
</file>

<file path=xl/sharedStrings.xml><?xml version="1.0" encoding="utf-8"?>
<sst xmlns="http://schemas.openxmlformats.org/spreadsheetml/2006/main" count="38" uniqueCount="38">
  <si>
    <t>Report déficit :</t>
  </si>
  <si>
    <t>Charges annuelles</t>
  </si>
  <si>
    <t>Intérêts
d'emprunt annuels</t>
  </si>
  <si>
    <t>LES DONNEES</t>
  </si>
  <si>
    <t>LES RESULTATS</t>
  </si>
  <si>
    <t>(10 ans, modifiable)</t>
  </si>
  <si>
    <t>(plafond, modifiable)</t>
  </si>
  <si>
    <t>Années</t>
  </si>
  <si>
    <t>Revenus annuels</t>
  </si>
  <si>
    <t>Déficit maxi autorisé :</t>
  </si>
  <si>
    <t>Chaque année, les déficits cumulés déduiront les revenus de l'année suivantes sans dépasser un déficit de 10 700 €.</t>
  </si>
  <si>
    <t>Décicits cumulés
(reportables en N+1)</t>
  </si>
  <si>
    <t>Exemple N :</t>
  </si>
  <si>
    <t>2021 N</t>
  </si>
  <si>
    <t>2022 N+1</t>
  </si>
  <si>
    <t>2023 N+2</t>
  </si>
  <si>
    <t>2024 N+3</t>
  </si>
  <si>
    <t>2025 N+4</t>
  </si>
  <si>
    <t>2026 N+5</t>
  </si>
  <si>
    <t>2027 N+6</t>
  </si>
  <si>
    <t>2028 N+7</t>
  </si>
  <si>
    <t>2029 N+8</t>
  </si>
  <si>
    <t>2030 N+9</t>
  </si>
  <si>
    <t>2031 N+10</t>
  </si>
  <si>
    <t>2032 N+11</t>
  </si>
  <si>
    <t>2033 N+12</t>
  </si>
  <si>
    <t>2034 N+13</t>
  </si>
  <si>
    <t>2035 N+14</t>
  </si>
  <si>
    <t>2036 N+15</t>
  </si>
  <si>
    <t>2037 N+16</t>
  </si>
  <si>
    <t>2038 N+17</t>
  </si>
  <si>
    <t>2039 N+18</t>
  </si>
  <si>
    <t>2040 N+19</t>
  </si>
  <si>
    <r>
      <t xml:space="preserve">Montants
imposables
</t>
    </r>
    <r>
      <rPr>
        <b/>
        <sz val="9"/>
        <rFont val="Calibri"/>
        <family val="2"/>
        <scheme val="minor"/>
      </rPr>
      <t>(-10 700 € maxi)</t>
    </r>
  </si>
  <si>
    <t xml:space="preserve">La règle c'est que les intérêts d'emprunt ne peuvent pas occasionner de déficit, on peut les déduire des revenus positifs (sans créer de déficit) mais pas les déduire des revenus  négatifs car dans ce cas, ils seront mis en réserve pour l'année suivante.
Les variables :
1. Le déficit annuel à ne pas dépasser un plafond de 10 700 € (valeur modifiable)
2. La durée du déficit est autorisée à 10 ans maximum (valeur modifiable)
1er scénario, j'ai des revenus positifs (intérêts et charges déduites)
- Alors, je suis imposé sur l'excédent
-----------------------------------------------------------------
2ème scénario, j'ai des revenus positifs qui deviennent déficitaires
Exemple sur 1 année : j'ai des revenus de 5 000 € et 6 000 € d'intérêts d'emprunt et 12 000 € de charges
- Je déduis d'abord les intérêts d'emprunt à hauteur de 5000 € pour arriver à 0 € (reste 1 000 € à reporter l'année suivante)
- Je déduis ensuite la totalité des charges soit 12 000 € -&gt; j'obtiens normalement un déficit de 12 000 €. Cependant, seulement 10 700 € de charges peuvent être déduites. Donc il me reste encore 1 300 € de charges à reporter l'année suivante.
Le montant des 2 sommes est de 1 000 € d'intérêts + 1 300 € de charges = 2 300 € qui sont reportables l'année suivante jusqu'à 10 ans.
</t>
  </si>
  <si>
    <t>ANNEE 10</t>
  </si>
  <si>
    <t>ANNEE 11*</t>
  </si>
  <si>
    <t>*Au-delà de 10 ans, le report de déficit s'interrompt. Cependant, les déficits (10700 € maxi) sont autorisés. (plus de report de déficit).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</si>
</sst>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 &quot;€&quot;"/>
  </numFmts>
  <fonts count="13" x14ac:knownFonts="1">
    <font>
      <sz val="11"/>
      <color theme="1"/>
      <name val="Calibri"/>
      <family val="2"/>
      <scheme val="minor"/>
    </font>
    <font>
      <sz val="11"/>
      <color theme="1"/>
      <name val="Calibri"/>
      <family val="2"/>
      <scheme val="minor"/>
    </font>
    <font>
      <sz val="10"/>
      <name val="Arial"/>
    </font>
    <font>
      <sz val="10"/>
      <name val="Arial"/>
      <family val="2"/>
    </font>
    <font>
      <u/>
      <sz val="10"/>
      <color indexed="12"/>
      <name val="Arial"/>
      <family val="2"/>
    </font>
    <font>
      <u/>
      <sz val="12"/>
      <color theme="10"/>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1"/>
      <name val="Calibri"/>
      <family val="2"/>
      <scheme val="minor"/>
    </font>
    <font>
      <b/>
      <sz val="11"/>
      <name val="Calibri"/>
      <family val="2"/>
      <scheme val="minor"/>
    </font>
    <font>
      <b/>
      <sz val="9"/>
      <name val="Calibri"/>
      <family val="2"/>
      <scheme val="minor"/>
    </font>
    <font>
      <b/>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diagonal/>
    </border>
    <border>
      <left style="medium">
        <color auto="1"/>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bottom style="medium">
        <color auto="1"/>
      </bottom>
      <diagonal/>
    </border>
    <border>
      <left/>
      <right/>
      <top style="medium">
        <color auto="1"/>
      </top>
      <bottom/>
      <diagonal/>
    </border>
  </borders>
  <cellStyleXfs count="11">
    <xf numFmtId="0" fontId="0" fillId="0" borderId="0"/>
    <xf numFmtId="0" fontId="2" fillId="0" borderId="0"/>
    <xf numFmtId="0" fontId="1" fillId="0" borderId="0"/>
    <xf numFmtId="0" fontId="4" fillId="0" borderId="0" applyNumberFormat="0" applyFill="0" applyBorder="0" applyAlignment="0" applyProtection="0">
      <alignment vertical="top"/>
      <protection locked="0"/>
    </xf>
    <xf numFmtId="0" fontId="5"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6" fillId="0" borderId="0"/>
    <xf numFmtId="9" fontId="6" fillId="0" borderId="0" applyFont="0" applyFill="0" applyBorder="0" applyAlignment="0" applyProtection="0"/>
    <xf numFmtId="0" fontId="3" fillId="0" borderId="0"/>
    <xf numFmtId="0" fontId="1" fillId="0" borderId="0"/>
  </cellStyleXfs>
  <cellXfs count="49">
    <xf numFmtId="0" fontId="0" fillId="0" borderId="0" xfId="0"/>
    <xf numFmtId="0" fontId="0" fillId="0" borderId="7" xfId="0" applyBorder="1"/>
    <xf numFmtId="0" fontId="0" fillId="0" borderId="9" xfId="0" applyBorder="1"/>
    <xf numFmtId="0" fontId="0" fillId="0" borderId="6" xfId="0" applyBorder="1"/>
    <xf numFmtId="0" fontId="0" fillId="0" borderId="5" xfId="0" applyBorder="1"/>
    <xf numFmtId="0" fontId="0" fillId="0" borderId="0" xfId="0" applyBorder="1"/>
    <xf numFmtId="0" fontId="0" fillId="0" borderId="4" xfId="0" applyBorder="1"/>
    <xf numFmtId="0" fontId="0" fillId="0" borderId="3" xfId="0" applyBorder="1"/>
    <xf numFmtId="0" fontId="0" fillId="0" borderId="8" xfId="0" applyBorder="1"/>
    <xf numFmtId="0" fontId="0" fillId="0" borderId="2" xfId="0" applyBorder="1"/>
    <xf numFmtId="0" fontId="7" fillId="0" borderId="0" xfId="0" applyFont="1" applyBorder="1"/>
    <xf numFmtId="0" fontId="3" fillId="0" borderId="0" xfId="1" applyFont="1" applyFill="1" applyBorder="1" applyAlignment="1" applyProtection="1">
      <alignment horizontal="right" vertical="top"/>
      <protection hidden="1"/>
    </xf>
    <xf numFmtId="0" fontId="9" fillId="0" borderId="0" xfId="2" applyFont="1" applyFill="1" applyBorder="1" applyAlignment="1" applyProtection="1">
      <alignment horizontal="right" vertical="top"/>
      <protection hidden="1"/>
    </xf>
    <xf numFmtId="0" fontId="9" fillId="0" borderId="0" xfId="9" applyFont="1" applyFill="1" applyBorder="1" applyAlignment="1" applyProtection="1">
      <alignment horizontal="left" vertical="top"/>
      <protection hidden="1"/>
    </xf>
    <xf numFmtId="0" fontId="3" fillId="0" borderId="0" xfId="1" applyFont="1" applyFill="1" applyBorder="1" applyAlignment="1" applyProtection="1">
      <alignment horizontal="left" vertical="top"/>
      <protection hidden="1"/>
    </xf>
    <xf numFmtId="164" fontId="1" fillId="2" borderId="1" xfId="2" applyNumberFormat="1" applyFill="1" applyBorder="1" applyAlignment="1" applyProtection="1">
      <alignment horizontal="center"/>
      <protection hidden="1"/>
    </xf>
    <xf numFmtId="164" fontId="1" fillId="4" borderId="1" xfId="2" applyNumberFormat="1" applyFill="1" applyBorder="1" applyAlignment="1" applyProtection="1">
      <alignment horizontal="center"/>
      <protection hidden="1"/>
    </xf>
    <xf numFmtId="0" fontId="10" fillId="4" borderId="1" xfId="9" applyFont="1" applyFill="1" applyBorder="1" applyAlignment="1" applyProtection="1">
      <alignment horizontal="center" vertical="center" wrapText="1"/>
      <protection hidden="1"/>
    </xf>
    <xf numFmtId="164" fontId="10" fillId="4" borderId="1" xfId="2" applyNumberFormat="1" applyFont="1" applyFill="1" applyBorder="1" applyAlignment="1" applyProtection="1">
      <alignment horizontal="center"/>
      <protection hidden="1"/>
    </xf>
    <xf numFmtId="14" fontId="10" fillId="0" borderId="1" xfId="9" applyNumberFormat="1" applyFont="1" applyFill="1" applyBorder="1" applyAlignment="1" applyProtection="1">
      <alignment horizontal="center" vertical="center" wrapText="1"/>
      <protection hidden="1"/>
    </xf>
    <xf numFmtId="14" fontId="10" fillId="4" borderId="1" xfId="9" applyNumberFormat="1" applyFont="1" applyFill="1" applyBorder="1" applyAlignment="1" applyProtection="1">
      <alignment horizontal="center" vertical="center" wrapText="1"/>
      <protection hidden="1"/>
    </xf>
    <xf numFmtId="164" fontId="10" fillId="4" borderId="1" xfId="9" applyNumberFormat="1" applyFont="1" applyFill="1" applyBorder="1" applyAlignment="1" applyProtection="1">
      <alignment horizontal="center"/>
      <protection hidden="1"/>
    </xf>
    <xf numFmtId="164" fontId="8" fillId="3" borderId="1" xfId="9" applyNumberFormat="1" applyFont="1" applyFill="1" applyBorder="1" applyAlignment="1" applyProtection="1">
      <alignment horizontal="center" vertical="top"/>
      <protection locked="0"/>
    </xf>
    <xf numFmtId="1" fontId="8" fillId="3" borderId="1" xfId="1" applyNumberFormat="1" applyFont="1" applyFill="1" applyBorder="1" applyAlignment="1" applyProtection="1">
      <alignment horizontal="center" vertical="top"/>
      <protection locked="0"/>
    </xf>
    <xf numFmtId="0" fontId="10" fillId="2" borderId="1" xfId="9" applyFont="1" applyFill="1" applyBorder="1" applyAlignment="1" applyProtection="1">
      <alignment horizontal="center" vertical="center" wrapText="1"/>
      <protection hidden="1"/>
    </xf>
    <xf numFmtId="0" fontId="9" fillId="0" borderId="1" xfId="9" applyNumberFormat="1" applyFont="1" applyFill="1" applyBorder="1" applyAlignment="1" applyProtection="1">
      <alignment horizontal="center"/>
      <protection hidden="1"/>
    </xf>
    <xf numFmtId="0" fontId="0" fillId="3" borderId="7" xfId="0" applyFill="1" applyBorder="1" applyAlignment="1">
      <alignment horizontal="left" vertical="center" wrapText="1"/>
    </xf>
    <xf numFmtId="0" fontId="0" fillId="3" borderId="9" xfId="0" applyFill="1" applyBorder="1" applyAlignment="1">
      <alignment horizontal="left" vertical="center" wrapText="1"/>
    </xf>
    <xf numFmtId="0" fontId="0" fillId="3" borderId="6" xfId="0" applyFill="1" applyBorder="1" applyAlignment="1">
      <alignment horizontal="left" vertical="center" wrapText="1"/>
    </xf>
    <xf numFmtId="0" fontId="0" fillId="3" borderId="3" xfId="0" applyFill="1" applyBorder="1" applyAlignment="1">
      <alignment horizontal="left" vertical="center" wrapText="1"/>
    </xf>
    <xf numFmtId="0" fontId="0" fillId="3" borderId="8" xfId="0" applyFill="1" applyBorder="1" applyAlignment="1">
      <alignment horizontal="left" vertical="center" wrapText="1"/>
    </xf>
    <xf numFmtId="0" fontId="0" fillId="3" borderId="2" xfId="0" applyFill="1" applyBorder="1" applyAlignment="1">
      <alignment horizontal="left" vertical="center" wrapText="1"/>
    </xf>
    <xf numFmtId="0" fontId="0" fillId="3" borderId="7" xfId="0" applyFill="1" applyBorder="1" applyAlignment="1">
      <alignment horizontal="left" vertical="top" wrapText="1"/>
    </xf>
    <xf numFmtId="0" fontId="0" fillId="3" borderId="9" xfId="0" applyFill="1" applyBorder="1" applyAlignment="1">
      <alignment horizontal="left" vertical="top" wrapText="1"/>
    </xf>
    <xf numFmtId="0" fontId="0" fillId="3" borderId="6" xfId="0" applyFill="1" applyBorder="1" applyAlignment="1">
      <alignment horizontal="left" vertical="top" wrapText="1"/>
    </xf>
    <xf numFmtId="0" fontId="0" fillId="3" borderId="5" xfId="0" applyFill="1" applyBorder="1" applyAlignment="1">
      <alignment horizontal="left" vertical="top" wrapText="1"/>
    </xf>
    <xf numFmtId="0" fontId="0" fillId="3" borderId="0"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xf numFmtId="0" fontId="0" fillId="3" borderId="8" xfId="0" applyFill="1" applyBorder="1" applyAlignment="1">
      <alignment horizontal="left" vertical="top" wrapText="1"/>
    </xf>
    <xf numFmtId="0" fontId="0" fillId="3" borderId="2" xfId="0" applyFill="1" applyBorder="1" applyAlignment="1">
      <alignment horizontal="left" vertical="top" wrapText="1"/>
    </xf>
    <xf numFmtId="49" fontId="0" fillId="0" borderId="5" xfId="0" applyNumberFormat="1" applyBorder="1" applyAlignment="1">
      <alignment horizontal="center"/>
    </xf>
    <xf numFmtId="49" fontId="12" fillId="0" borderId="5" xfId="0" applyNumberFormat="1" applyFont="1" applyBorder="1" applyAlignment="1">
      <alignment horizontal="center"/>
    </xf>
    <xf numFmtId="0" fontId="12" fillId="3" borderId="7"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12" fillId="3" borderId="6"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12" fillId="3" borderId="2" xfId="0" applyFont="1" applyFill="1" applyBorder="1" applyAlignment="1">
      <alignment horizontal="left" vertical="center" wrapText="1"/>
    </xf>
  </cellXfs>
  <cellStyles count="11">
    <cellStyle name="Lien hypertexte 2" xfId="3"/>
    <cellStyle name="Lien hypertexte 3" xfId="4"/>
    <cellStyle name="Milliers 2" xfId="5"/>
    <cellStyle name="Milliers 2 2" xfId="6"/>
    <cellStyle name="Normal" xfId="0" builtinId="0"/>
    <cellStyle name="Normal 2" xfId="2"/>
    <cellStyle name="Normal 2 2" xfId="9"/>
    <cellStyle name="Normal 3" xfId="7"/>
    <cellStyle name="Normal 4" xfId="10"/>
    <cellStyle name="Normal 5" xfId="1"/>
    <cellStyle name="Pourcentage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647697</xdr:colOff>
      <xdr:row>28</xdr:row>
      <xdr:rowOff>50009</xdr:rowOff>
    </xdr:from>
    <xdr:to>
      <xdr:col>13</xdr:col>
      <xdr:colOff>371474</xdr:colOff>
      <xdr:row>32</xdr:row>
      <xdr:rowOff>9526</xdr:rowOff>
    </xdr:to>
    <xdr:sp macro="" textlink="">
      <xdr:nvSpPr>
        <xdr:cNvPr id="6" name="Flèche à angle droit 5"/>
        <xdr:cNvSpPr/>
      </xdr:nvSpPr>
      <xdr:spPr>
        <a:xfrm>
          <a:off x="8162922" y="5822159"/>
          <a:ext cx="1343027" cy="731042"/>
        </a:xfrm>
        <a:prstGeom prst="ben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247649</xdr:colOff>
      <xdr:row>28</xdr:row>
      <xdr:rowOff>47625</xdr:rowOff>
    </xdr:from>
    <xdr:to>
      <xdr:col>10</xdr:col>
      <xdr:colOff>647698</xdr:colOff>
      <xdr:row>32</xdr:row>
      <xdr:rowOff>7142</xdr:rowOff>
    </xdr:to>
    <xdr:sp macro="" textlink="">
      <xdr:nvSpPr>
        <xdr:cNvPr id="7" name="Flèche à angle droit 6"/>
        <xdr:cNvSpPr/>
      </xdr:nvSpPr>
      <xdr:spPr>
        <a:xfrm flipH="1">
          <a:off x="5591174" y="5819775"/>
          <a:ext cx="2571749" cy="731042"/>
        </a:xfrm>
        <a:prstGeom prst="ben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30"/>
  <sheetViews>
    <sheetView tabSelected="1" workbookViewId="0">
      <selection activeCell="J20" sqref="J20"/>
    </sheetView>
  </sheetViews>
  <sheetFormatPr baseColWidth="10" defaultRowHeight="15" x14ac:dyDescent="0.25"/>
  <cols>
    <col min="1" max="1" width="2.42578125" customWidth="1"/>
    <col min="2" max="2" width="3" customWidth="1"/>
    <col min="3" max="3" width="18" customWidth="1"/>
    <col min="4" max="4" width="17.140625" customWidth="1"/>
    <col min="5" max="5" width="16.7109375" customWidth="1"/>
    <col min="6" max="6" width="19.140625" customWidth="1"/>
    <col min="7" max="7" width="3" customWidth="1"/>
    <col min="8" max="8" width="0.7109375" customWidth="1"/>
    <col min="9" max="9" width="12.140625" customWidth="1"/>
    <col min="10" max="10" width="20.42578125" customWidth="1"/>
    <col min="11" max="11" width="17.85546875" customWidth="1"/>
    <col min="12" max="12" width="3.140625" customWidth="1"/>
    <col min="13" max="13" width="3.28515625" customWidth="1"/>
    <col min="19" max="20" width="8.7109375" customWidth="1"/>
  </cols>
  <sheetData>
    <row r="1" spans="2:20" ht="15.75" customHeight="1" thickBot="1" x14ac:dyDescent="0.3"/>
    <row r="2" spans="2:20" x14ac:dyDescent="0.25">
      <c r="B2" s="1"/>
      <c r="C2" s="2"/>
      <c r="D2" s="2"/>
      <c r="E2" s="2"/>
      <c r="F2" s="2"/>
      <c r="G2" s="3"/>
      <c r="H2" s="5"/>
      <c r="J2">
        <v>11964</v>
      </c>
      <c r="N2" s="32" t="s">
        <v>34</v>
      </c>
      <c r="O2" s="33"/>
      <c r="P2" s="33"/>
      <c r="Q2" s="33"/>
      <c r="R2" s="33"/>
      <c r="S2" s="33"/>
      <c r="T2" s="34"/>
    </row>
    <row r="3" spans="2:20" ht="15.75" x14ac:dyDescent="0.25">
      <c r="B3" s="4"/>
      <c r="C3" s="10" t="s">
        <v>3</v>
      </c>
      <c r="D3" s="5"/>
      <c r="E3" s="5"/>
      <c r="F3" s="5"/>
      <c r="G3" s="6"/>
      <c r="H3" s="5"/>
      <c r="N3" s="35"/>
      <c r="O3" s="36"/>
      <c r="P3" s="36"/>
      <c r="Q3" s="36"/>
      <c r="R3" s="36"/>
      <c r="S3" s="36"/>
      <c r="T3" s="37"/>
    </row>
    <row r="4" spans="2:20" ht="15.75" thickBot="1" x14ac:dyDescent="0.3">
      <c r="B4" s="4"/>
      <c r="C4" s="5"/>
      <c r="D4" s="5"/>
      <c r="E4" s="5"/>
      <c r="F4" s="5"/>
      <c r="G4" s="6"/>
      <c r="H4" s="5"/>
      <c r="N4" s="35"/>
      <c r="O4" s="36"/>
      <c r="P4" s="36"/>
      <c r="Q4" s="36"/>
      <c r="R4" s="36"/>
      <c r="S4" s="36"/>
      <c r="T4" s="37"/>
    </row>
    <row r="5" spans="2:20" ht="15.75" x14ac:dyDescent="0.25">
      <c r="B5" s="4"/>
      <c r="C5" s="12" t="s">
        <v>9</v>
      </c>
      <c r="D5" s="22">
        <v>10700</v>
      </c>
      <c r="E5" s="13" t="s">
        <v>6</v>
      </c>
      <c r="F5" s="5"/>
      <c r="G5" s="6"/>
      <c r="H5" s="5"/>
      <c r="I5" s="1"/>
      <c r="J5" s="2"/>
      <c r="K5" s="2"/>
      <c r="L5" s="3"/>
      <c r="N5" s="35"/>
      <c r="O5" s="36"/>
      <c r="P5" s="36"/>
      <c r="Q5" s="36"/>
      <c r="R5" s="36"/>
      <c r="S5" s="36"/>
      <c r="T5" s="37"/>
    </row>
    <row r="6" spans="2:20" ht="15.75" x14ac:dyDescent="0.25">
      <c r="B6" s="4"/>
      <c r="C6" s="11" t="s">
        <v>0</v>
      </c>
      <c r="D6" s="23">
        <v>10</v>
      </c>
      <c r="E6" s="14" t="s">
        <v>5</v>
      </c>
      <c r="F6" s="5"/>
      <c r="G6" s="6"/>
      <c r="H6" s="5"/>
      <c r="I6" s="4"/>
      <c r="J6" s="10" t="s">
        <v>4</v>
      </c>
      <c r="K6" s="5"/>
      <c r="L6" s="6"/>
      <c r="N6" s="35"/>
      <c r="O6" s="36"/>
      <c r="P6" s="36"/>
      <c r="Q6" s="36"/>
      <c r="R6" s="36"/>
      <c r="S6" s="36"/>
      <c r="T6" s="37"/>
    </row>
    <row r="7" spans="2:20" x14ac:dyDescent="0.25">
      <c r="B7" s="4"/>
      <c r="C7" s="5"/>
      <c r="D7" s="5"/>
      <c r="E7" s="5"/>
      <c r="F7" s="5"/>
      <c r="G7" s="6"/>
      <c r="H7" s="5"/>
      <c r="I7" s="4"/>
      <c r="J7" s="5"/>
      <c r="K7" s="5"/>
      <c r="L7" s="6"/>
      <c r="N7" s="35"/>
      <c r="O7" s="36"/>
      <c r="P7" s="36"/>
      <c r="Q7" s="36"/>
      <c r="R7" s="36"/>
      <c r="S7" s="36"/>
      <c r="T7" s="37"/>
    </row>
    <row r="8" spans="2:20" ht="42" customHeight="1" x14ac:dyDescent="0.25">
      <c r="B8" s="4"/>
      <c r="C8" s="19" t="s">
        <v>7</v>
      </c>
      <c r="D8" s="17" t="s">
        <v>8</v>
      </c>
      <c r="E8" s="24" t="s">
        <v>1</v>
      </c>
      <c r="F8" s="24" t="s">
        <v>2</v>
      </c>
      <c r="G8" s="6"/>
      <c r="H8" s="5"/>
      <c r="I8" s="4"/>
      <c r="J8" s="17" t="s">
        <v>11</v>
      </c>
      <c r="K8" s="20" t="s">
        <v>33</v>
      </c>
      <c r="L8" s="6"/>
      <c r="N8" s="35"/>
      <c r="O8" s="36"/>
      <c r="P8" s="36"/>
      <c r="Q8" s="36"/>
      <c r="R8" s="36"/>
      <c r="S8" s="36"/>
      <c r="T8" s="37"/>
    </row>
    <row r="9" spans="2:20" x14ac:dyDescent="0.25">
      <c r="B9" s="4"/>
      <c r="C9" s="25" t="s">
        <v>13</v>
      </c>
      <c r="D9" s="16">
        <v>5000</v>
      </c>
      <c r="E9" s="15">
        <v>12000</v>
      </c>
      <c r="F9" s="15">
        <v>6000</v>
      </c>
      <c r="G9" s="6"/>
      <c r="H9" s="5"/>
      <c r="I9" s="4" t="s">
        <v>12</v>
      </c>
      <c r="J9" s="18">
        <v>2300</v>
      </c>
      <c r="K9" s="21">
        <v>-10700</v>
      </c>
      <c r="L9" s="6"/>
      <c r="N9" s="35"/>
      <c r="O9" s="36"/>
      <c r="P9" s="36"/>
      <c r="Q9" s="36"/>
      <c r="R9" s="36"/>
      <c r="S9" s="36"/>
      <c r="T9" s="37"/>
    </row>
    <row r="10" spans="2:20" x14ac:dyDescent="0.25">
      <c r="B10" s="4"/>
      <c r="C10" s="25" t="s">
        <v>14</v>
      </c>
      <c r="D10" s="16">
        <v>5050</v>
      </c>
      <c r="E10" s="15">
        <v>12032</v>
      </c>
      <c r="F10" s="15">
        <v>5458</v>
      </c>
      <c r="G10" s="6"/>
      <c r="H10" s="5"/>
      <c r="I10" s="41"/>
      <c r="J10" s="18">
        <f>J9+408+1332</f>
        <v>4040</v>
      </c>
      <c r="K10" s="21">
        <v>-10700</v>
      </c>
      <c r="L10" s="6"/>
      <c r="N10" s="35"/>
      <c r="O10" s="36"/>
      <c r="P10" s="36"/>
      <c r="Q10" s="36"/>
      <c r="R10" s="36"/>
      <c r="S10" s="36"/>
      <c r="T10" s="37"/>
    </row>
    <row r="11" spans="2:20" x14ac:dyDescent="0.25">
      <c r="B11" s="4"/>
      <c r="C11" s="25" t="s">
        <v>15</v>
      </c>
      <c r="D11" s="16">
        <v>5090</v>
      </c>
      <c r="E11" s="15">
        <v>12055</v>
      </c>
      <c r="F11" s="15">
        <v>5451</v>
      </c>
      <c r="G11" s="6"/>
      <c r="H11" s="5"/>
      <c r="I11" s="41"/>
      <c r="J11" s="18">
        <f>J10+361+1355</f>
        <v>5756</v>
      </c>
      <c r="K11" s="21">
        <v>-10700</v>
      </c>
      <c r="L11" s="6"/>
      <c r="N11" s="35"/>
      <c r="O11" s="36"/>
      <c r="P11" s="36"/>
      <c r="Q11" s="36"/>
      <c r="R11" s="36"/>
      <c r="S11" s="36"/>
      <c r="T11" s="37"/>
    </row>
    <row r="12" spans="2:20" x14ac:dyDescent="0.25">
      <c r="B12" s="4"/>
      <c r="C12" s="25" t="s">
        <v>16</v>
      </c>
      <c r="D12" s="16">
        <v>5135</v>
      </c>
      <c r="E12" s="15">
        <v>12067</v>
      </c>
      <c r="F12" s="15">
        <v>5444</v>
      </c>
      <c r="G12" s="6"/>
      <c r="H12" s="5"/>
      <c r="I12" s="41"/>
      <c r="J12" s="18">
        <f>J11+309+1386</f>
        <v>7451</v>
      </c>
      <c r="K12" s="21">
        <v>-10700</v>
      </c>
      <c r="L12" s="6"/>
      <c r="N12" s="35"/>
      <c r="O12" s="36"/>
      <c r="P12" s="36"/>
      <c r="Q12" s="36"/>
      <c r="R12" s="36"/>
      <c r="S12" s="36"/>
      <c r="T12" s="37"/>
    </row>
    <row r="13" spans="2:20" x14ac:dyDescent="0.25">
      <c r="B13" s="4"/>
      <c r="C13" s="25" t="s">
        <v>17</v>
      </c>
      <c r="D13" s="16">
        <v>5176.6666666666697</v>
      </c>
      <c r="E13" s="15">
        <v>12086.333333333299</v>
      </c>
      <c r="F13" s="15">
        <v>5437</v>
      </c>
      <c r="G13" s="6"/>
      <c r="H13" s="5"/>
      <c r="I13" s="41"/>
      <c r="J13" s="18">
        <f>J12+260+1386</f>
        <v>9097</v>
      </c>
      <c r="K13" s="21">
        <v>-10700</v>
      </c>
      <c r="L13" s="6"/>
      <c r="N13" s="35"/>
      <c r="O13" s="36"/>
      <c r="P13" s="36"/>
      <c r="Q13" s="36"/>
      <c r="R13" s="36"/>
      <c r="S13" s="36"/>
      <c r="T13" s="37"/>
    </row>
    <row r="14" spans="2:20" x14ac:dyDescent="0.25">
      <c r="B14" s="4"/>
      <c r="C14" s="25" t="s">
        <v>18</v>
      </c>
      <c r="D14" s="16">
        <v>5219.1666666666697</v>
      </c>
      <c r="E14" s="15">
        <v>12103.833333333299</v>
      </c>
      <c r="F14" s="15">
        <v>5210</v>
      </c>
      <c r="G14" s="6"/>
      <c r="H14" s="5"/>
      <c r="I14" s="41"/>
      <c r="J14" s="18">
        <f>J13-9+1404</f>
        <v>10492</v>
      </c>
      <c r="K14" s="21">
        <v>-10700</v>
      </c>
      <c r="L14" s="6"/>
      <c r="N14" s="35"/>
      <c r="O14" s="36"/>
      <c r="P14" s="36"/>
      <c r="Q14" s="36"/>
      <c r="R14" s="36"/>
      <c r="S14" s="36"/>
      <c r="T14" s="37"/>
    </row>
    <row r="15" spans="2:20" x14ac:dyDescent="0.25">
      <c r="B15" s="4"/>
      <c r="C15" s="25" t="s">
        <v>19</v>
      </c>
      <c r="D15" s="16">
        <v>5261.6666666666697</v>
      </c>
      <c r="E15" s="15">
        <v>12121.333333333299</v>
      </c>
      <c r="F15" s="15">
        <v>5201</v>
      </c>
      <c r="G15" s="6"/>
      <c r="H15" s="5"/>
      <c r="I15" s="41"/>
      <c r="J15" s="18">
        <f>J14-61+1421</f>
        <v>11852</v>
      </c>
      <c r="K15" s="21">
        <v>-10700</v>
      </c>
      <c r="L15" s="6"/>
      <c r="N15" s="35"/>
      <c r="O15" s="36"/>
      <c r="P15" s="36"/>
      <c r="Q15" s="36"/>
      <c r="R15" s="36"/>
      <c r="S15" s="36"/>
      <c r="T15" s="37"/>
    </row>
    <row r="16" spans="2:20" x14ac:dyDescent="0.25">
      <c r="B16" s="4"/>
      <c r="C16" s="25" t="s">
        <v>20</v>
      </c>
      <c r="D16" s="16">
        <v>5304.1666666666697</v>
      </c>
      <c r="E16" s="15">
        <v>12138.833333333299</v>
      </c>
      <c r="F16" s="15">
        <v>5192</v>
      </c>
      <c r="G16" s="6"/>
      <c r="H16" s="5"/>
      <c r="I16" s="41"/>
      <c r="J16" s="18">
        <f>J15-112+1439</f>
        <v>13179</v>
      </c>
      <c r="K16" s="21">
        <v>-10700</v>
      </c>
      <c r="L16" s="6"/>
      <c r="N16" s="35"/>
      <c r="O16" s="36"/>
      <c r="P16" s="36"/>
      <c r="Q16" s="36"/>
      <c r="R16" s="36"/>
      <c r="S16" s="36"/>
      <c r="T16" s="37"/>
    </row>
    <row r="17" spans="2:20" x14ac:dyDescent="0.25">
      <c r="B17" s="4"/>
      <c r="C17" s="25" t="s">
        <v>21</v>
      </c>
      <c r="D17" s="16">
        <v>5346.6666666666697</v>
      </c>
      <c r="E17" s="15">
        <v>12156.333333333299</v>
      </c>
      <c r="F17" s="15">
        <v>5183</v>
      </c>
      <c r="G17" s="6"/>
      <c r="H17" s="5"/>
      <c r="I17" s="41"/>
      <c r="J17" s="18">
        <f>J16-164+1456</f>
        <v>14471</v>
      </c>
      <c r="K17" s="21">
        <v>-10700</v>
      </c>
      <c r="L17" s="6"/>
      <c r="N17" s="35"/>
      <c r="O17" s="36"/>
      <c r="P17" s="36"/>
      <c r="Q17" s="36"/>
      <c r="R17" s="36"/>
      <c r="S17" s="36"/>
      <c r="T17" s="37"/>
    </row>
    <row r="18" spans="2:20" x14ac:dyDescent="0.25">
      <c r="B18" s="4"/>
      <c r="C18" s="25" t="s">
        <v>22</v>
      </c>
      <c r="D18" s="16">
        <v>5389.1666666666697</v>
      </c>
      <c r="E18" s="15">
        <v>12173.833333333299</v>
      </c>
      <c r="F18" s="15">
        <v>5174</v>
      </c>
      <c r="G18" s="6"/>
      <c r="H18" s="5"/>
      <c r="I18" s="41" t="s">
        <v>35</v>
      </c>
      <c r="J18" s="18">
        <f>J17-215+1474</f>
        <v>15730</v>
      </c>
      <c r="K18" s="21">
        <v>-10700</v>
      </c>
      <c r="L18" s="6"/>
      <c r="N18" s="35"/>
      <c r="O18" s="36"/>
      <c r="P18" s="36"/>
      <c r="Q18" s="36"/>
      <c r="R18" s="36"/>
      <c r="S18" s="36"/>
      <c r="T18" s="37"/>
    </row>
    <row r="19" spans="2:20" x14ac:dyDescent="0.25">
      <c r="B19" s="4"/>
      <c r="C19" s="25" t="s">
        <v>23</v>
      </c>
      <c r="D19" s="16">
        <v>5392</v>
      </c>
      <c r="E19" s="15">
        <v>12191.333333333299</v>
      </c>
      <c r="F19" s="15">
        <v>3246</v>
      </c>
      <c r="G19" s="6"/>
      <c r="H19" s="5"/>
      <c r="I19" s="42" t="s">
        <v>36</v>
      </c>
      <c r="J19" s="18">
        <f>(F18+E18)-D18</f>
        <v>11958.66666666663</v>
      </c>
      <c r="K19" s="21">
        <f>IF(J19&gt;10700,-10700,J19)</f>
        <v>-10700</v>
      </c>
      <c r="L19" s="6"/>
      <c r="N19" s="35"/>
      <c r="O19" s="36"/>
      <c r="P19" s="36"/>
      <c r="Q19" s="36"/>
      <c r="R19" s="36"/>
      <c r="S19" s="36"/>
      <c r="T19" s="37"/>
    </row>
    <row r="20" spans="2:20" x14ac:dyDescent="0.25">
      <c r="B20" s="4"/>
      <c r="C20" s="25" t="s">
        <v>24</v>
      </c>
      <c r="D20" s="16">
        <v>5394.8333333333303</v>
      </c>
      <c r="E20" s="15">
        <v>12208.833333333299</v>
      </c>
      <c r="F20" s="15">
        <v>3290</v>
      </c>
      <c r="G20" s="6"/>
      <c r="H20" s="5"/>
      <c r="I20" s="41"/>
      <c r="J20" s="18">
        <f t="shared" ref="J20:J23" si="0">(F19+E19)-D19</f>
        <v>10045.333333333299</v>
      </c>
      <c r="K20" s="21">
        <f>IF(J20&gt;10700,-10700,-J20)</f>
        <v>-10045.333333333299</v>
      </c>
      <c r="L20" s="6"/>
      <c r="N20" s="35"/>
      <c r="O20" s="36"/>
      <c r="P20" s="36"/>
      <c r="Q20" s="36"/>
      <c r="R20" s="36"/>
      <c r="S20" s="36"/>
      <c r="T20" s="37"/>
    </row>
    <row r="21" spans="2:20" x14ac:dyDescent="0.25">
      <c r="B21" s="4"/>
      <c r="C21" s="25" t="s">
        <v>25</v>
      </c>
      <c r="D21" s="16">
        <v>5397.6666666666597</v>
      </c>
      <c r="E21" s="15">
        <v>12226.333333333299</v>
      </c>
      <c r="F21" s="15">
        <v>3174</v>
      </c>
      <c r="G21" s="6"/>
      <c r="H21" s="5"/>
      <c r="I21" s="41"/>
      <c r="J21" s="18">
        <f t="shared" si="0"/>
        <v>10103.999999999969</v>
      </c>
      <c r="K21" s="21">
        <f>IF(J21&gt;10700,-10700,-J21)</f>
        <v>-10103.999999999969</v>
      </c>
      <c r="L21" s="6"/>
      <c r="N21" s="35"/>
      <c r="O21" s="36"/>
      <c r="P21" s="36"/>
      <c r="Q21" s="36"/>
      <c r="R21" s="36"/>
      <c r="S21" s="36"/>
      <c r="T21" s="37"/>
    </row>
    <row r="22" spans="2:20" ht="15.75" thickBot="1" x14ac:dyDescent="0.3">
      <c r="B22" s="4"/>
      <c r="C22" s="25" t="s">
        <v>26</v>
      </c>
      <c r="D22" s="16">
        <v>5400.49999999999</v>
      </c>
      <c r="E22" s="15">
        <v>12243.833333333299</v>
      </c>
      <c r="F22" s="15">
        <v>3138</v>
      </c>
      <c r="G22" s="6"/>
      <c r="H22" s="5"/>
      <c r="I22" s="41"/>
      <c r="J22" s="18">
        <f t="shared" si="0"/>
        <v>10002.666666666639</v>
      </c>
      <c r="K22" s="21">
        <f>IF(J22&gt;10700,-10700,-J22)</f>
        <v>-10002.666666666639</v>
      </c>
      <c r="L22" s="6"/>
      <c r="N22" s="38"/>
      <c r="O22" s="39"/>
      <c r="P22" s="39"/>
      <c r="Q22" s="39"/>
      <c r="R22" s="39"/>
      <c r="S22" s="39"/>
      <c r="T22" s="40"/>
    </row>
    <row r="23" spans="2:20" ht="15.75" thickBot="1" x14ac:dyDescent="0.3">
      <c r="B23" s="4"/>
      <c r="C23" s="25" t="s">
        <v>27</v>
      </c>
      <c r="D23" s="16">
        <v>5403.3333333333203</v>
      </c>
      <c r="E23" s="15">
        <v>12261.333333333299</v>
      </c>
      <c r="F23" s="15">
        <v>3102</v>
      </c>
      <c r="G23" s="6"/>
      <c r="H23" s="5"/>
      <c r="I23" s="41"/>
      <c r="J23" s="18">
        <f t="shared" si="0"/>
        <v>9981.3333333333103</v>
      </c>
      <c r="K23" s="21">
        <f>IF(J23&gt;10700,-10700,-J23)</f>
        <v>-9981.3333333333103</v>
      </c>
      <c r="L23" s="6"/>
    </row>
    <row r="24" spans="2:20" x14ac:dyDescent="0.25">
      <c r="B24" s="4"/>
      <c r="C24" s="25" t="s">
        <v>28</v>
      </c>
      <c r="D24" s="16">
        <v>5406.1666666666497</v>
      </c>
      <c r="E24" s="15">
        <v>12278.833333333299</v>
      </c>
      <c r="F24" s="15">
        <v>3066</v>
      </c>
      <c r="G24" s="6"/>
      <c r="H24" s="5"/>
      <c r="I24" s="41"/>
      <c r="J24" s="18">
        <f t="shared" ref="J24:J26" si="1">(F23+E23)-D23</f>
        <v>9959.9999999999782</v>
      </c>
      <c r="K24" s="21">
        <f t="shared" ref="K24:K28" si="2">IF(J24&gt;10700,-10700,-J24)</f>
        <v>-9959.9999999999782</v>
      </c>
      <c r="L24" s="6"/>
      <c r="N24" s="26" t="s">
        <v>10</v>
      </c>
      <c r="O24" s="27"/>
      <c r="P24" s="27"/>
      <c r="Q24" s="27"/>
      <c r="R24" s="27"/>
      <c r="S24" s="27"/>
      <c r="T24" s="28"/>
    </row>
    <row r="25" spans="2:20" ht="15.75" thickBot="1" x14ac:dyDescent="0.3">
      <c r="B25" s="4"/>
      <c r="C25" s="25" t="s">
        <v>29</v>
      </c>
      <c r="D25" s="16">
        <v>5408.99999999998</v>
      </c>
      <c r="E25" s="15">
        <v>12296.333333333299</v>
      </c>
      <c r="F25" s="15">
        <v>3030</v>
      </c>
      <c r="G25" s="6"/>
      <c r="H25" s="5"/>
      <c r="I25" s="41"/>
      <c r="J25" s="18">
        <f t="shared" si="1"/>
        <v>9938.6666666666497</v>
      </c>
      <c r="K25" s="21">
        <f t="shared" si="2"/>
        <v>-9938.6666666666497</v>
      </c>
      <c r="L25" s="6"/>
      <c r="N25" s="29"/>
      <c r="O25" s="30"/>
      <c r="P25" s="30"/>
      <c r="Q25" s="30"/>
      <c r="R25" s="30"/>
      <c r="S25" s="30"/>
      <c r="T25" s="31"/>
    </row>
    <row r="26" spans="2:20" ht="15.75" thickBot="1" x14ac:dyDescent="0.3">
      <c r="B26" s="4"/>
      <c r="C26" s="25" t="s">
        <v>30</v>
      </c>
      <c r="D26" s="16">
        <v>5411.8333333333103</v>
      </c>
      <c r="E26" s="15">
        <v>12313.833333333299</v>
      </c>
      <c r="F26" s="15">
        <v>2994</v>
      </c>
      <c r="G26" s="6"/>
      <c r="H26" s="5"/>
      <c r="I26" s="41"/>
      <c r="J26" s="18">
        <f t="shared" si="1"/>
        <v>9917.3333333333194</v>
      </c>
      <c r="K26" s="21">
        <f t="shared" si="2"/>
        <v>-9917.3333333333194</v>
      </c>
      <c r="L26" s="6"/>
    </row>
    <row r="27" spans="2:20" x14ac:dyDescent="0.25">
      <c r="B27" s="4"/>
      <c r="C27" s="25" t="s">
        <v>31</v>
      </c>
      <c r="D27" s="16">
        <v>5414.6666666666397</v>
      </c>
      <c r="E27" s="15">
        <v>12331.333333333299</v>
      </c>
      <c r="F27" s="15">
        <v>2958</v>
      </c>
      <c r="G27" s="6"/>
      <c r="H27" s="5"/>
      <c r="I27" s="41"/>
      <c r="J27" s="18">
        <f t="shared" ref="J27:J28" si="3">(F26+E26)-D26</f>
        <v>9895.9999999999891</v>
      </c>
      <c r="K27" s="21">
        <f t="shared" si="2"/>
        <v>-9895.9999999999891</v>
      </c>
      <c r="L27" s="6"/>
      <c r="N27" s="43" t="s">
        <v>37</v>
      </c>
      <c r="O27" s="44"/>
      <c r="P27" s="44"/>
      <c r="Q27" s="44"/>
      <c r="R27" s="44"/>
      <c r="S27" s="44"/>
      <c r="T27" s="45"/>
    </row>
    <row r="28" spans="2:20" ht="15.75" thickBot="1" x14ac:dyDescent="0.3">
      <c r="B28" s="4"/>
      <c r="C28" s="25" t="s">
        <v>32</v>
      </c>
      <c r="D28" s="16">
        <v>5417.49999999997</v>
      </c>
      <c r="E28" s="15">
        <v>12348.833333333299</v>
      </c>
      <c r="F28" s="15">
        <v>2922</v>
      </c>
      <c r="G28" s="6"/>
      <c r="H28" s="5"/>
      <c r="I28" s="41"/>
      <c r="J28" s="18">
        <f t="shared" si="3"/>
        <v>9874.6666666666606</v>
      </c>
      <c r="K28" s="21">
        <f t="shared" si="2"/>
        <v>-9874.6666666666606</v>
      </c>
      <c r="L28" s="6"/>
      <c r="N28" s="46"/>
      <c r="O28" s="47"/>
      <c r="P28" s="47"/>
      <c r="Q28" s="47"/>
      <c r="R28" s="47"/>
      <c r="S28" s="47"/>
      <c r="T28" s="48"/>
    </row>
    <row r="29" spans="2:20" ht="15.75" thickBot="1" x14ac:dyDescent="0.3">
      <c r="B29" s="7"/>
      <c r="C29" s="8"/>
      <c r="D29" s="8"/>
      <c r="E29" s="8"/>
      <c r="F29" s="8"/>
      <c r="G29" s="9"/>
      <c r="H29" s="5"/>
      <c r="I29" s="7"/>
      <c r="J29" s="8"/>
      <c r="K29" s="8"/>
      <c r="L29" s="9"/>
    </row>
    <row r="30" spans="2:20" x14ac:dyDescent="0.25">
      <c r="B30" s="5"/>
    </row>
  </sheetData>
  <mergeCells count="3">
    <mergeCell ref="N24:T25"/>
    <mergeCell ref="N27:T28"/>
    <mergeCell ref="N2:T22"/>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2019-11-25T21:02:31Z</dcterms:created>
  <dcterms:modified xsi:type="dcterms:W3CDTF">2019-11-26T12:30:01Z</dcterms:modified>
</cp:coreProperties>
</file>