
<file path=[Content_Types].xml><?xml version="1.0" encoding="utf-8"?>
<Types xmlns="http://schemas.openxmlformats.org/package/2006/content-types">
  <Override PartName="/xl/charts/chart6.xml" ContentType="application/vnd.openxmlformats-officedocument.drawingml.chart+xml"/>
  <Override PartName="/xl/externalLinks/externalLink9.xml" ContentType="application/vnd.openxmlformats-officedocument.spreadsheetml.externalLink+xml"/>
  <Override PartName="/xl/externalLinks/externalLink29.xml" ContentType="application/vnd.openxmlformats-officedocument.spreadsheetml.externalLink+xml"/>
  <Override PartName="/xl/externalLinks/externalLink38.xml" ContentType="application/vnd.openxmlformats-officedocument.spreadsheetml.externalLink+xml"/>
  <Override PartName="/xl/externalLinks/externalLink47.xml" ContentType="application/vnd.openxmlformats-officedocument.spreadsheetml.externalLink+xml"/>
  <Override PartName="/xl/externalLinks/externalLink49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4.xml" ContentType="application/vnd.openxmlformats-officedocument.drawingml.chart+xml"/>
  <Override PartName="/xl/drawings/drawing6.xml" ContentType="application/vnd.openxmlformats-officedocument.drawing+xml"/>
  <Override PartName="/xl/drawings/drawing8.xml" ContentType="application/vnd.openxmlformats-officedocument.drawing+xml"/>
  <Override PartName="/xl/worksheets/sheet7.xml" ContentType="application/vnd.openxmlformats-officedocument.spreadsheetml.worksheet+xml"/>
  <Override PartName="/xl/externalLinks/externalLink7.xml" ContentType="application/vnd.openxmlformats-officedocument.spreadsheetml.externalLink+xml"/>
  <Override PartName="/xl/externalLinks/externalLink18.xml" ContentType="application/vnd.openxmlformats-officedocument.spreadsheetml.externalLink+xml"/>
  <Override PartName="/xl/externalLinks/externalLink27.xml" ContentType="application/vnd.openxmlformats-officedocument.spreadsheetml.externalLink+xml"/>
  <Override PartName="/xl/externalLinks/externalLink36.xml" ContentType="application/vnd.openxmlformats-officedocument.spreadsheetml.externalLink+xml"/>
  <Override PartName="/xl/externalLinks/externalLink45.xml" ContentType="application/vnd.openxmlformats-officedocument.spreadsheetml.externalLink+xml"/>
  <Override PartName="/xl/charts/chart2.xml" ContentType="application/vnd.openxmlformats-officedocument.drawingml.chart+xml"/>
  <Override PartName="/xl/drawings/drawing4.xml" ContentType="application/vnd.openxmlformats-officedocument.drawing+xml"/>
  <Default Extension="rels" ContentType="application/vnd.openxmlformats-package.relationships+xml"/>
  <Default Extension="xml" ContentType="application/xml"/>
  <Override PartName="/xl/worksheets/sheet5.xml" ContentType="application/vnd.openxmlformats-officedocument.spreadsheetml.worksheet+xml"/>
  <Override PartName="/xl/externalLinks/externalLink5.xml" ContentType="application/vnd.openxmlformats-officedocument.spreadsheetml.externalLink+xml"/>
  <Override PartName="/xl/externalLinks/externalLink16.xml" ContentType="application/vnd.openxmlformats-officedocument.spreadsheetml.externalLink+xml"/>
  <Override PartName="/xl/externalLinks/externalLink25.xml" ContentType="application/vnd.openxmlformats-officedocument.spreadsheetml.externalLink+xml"/>
  <Override PartName="/xl/externalLinks/externalLink34.xml" ContentType="application/vnd.openxmlformats-officedocument.spreadsheetml.externalLink+xml"/>
  <Override PartName="/xl/externalLinks/externalLink43.xml" ContentType="application/vnd.openxmlformats-officedocument.spreadsheetml.externalLink+xml"/>
  <Override PartName="/xl/externalLinks/externalLink54.xml" ContentType="application/vnd.openxmlformats-officedocument.spreadsheetml.externalLink+xml"/>
  <Override PartName="/xl/drawings/drawing2.xml" ContentType="application/vnd.openxmlformats-officedocument.drawing+xml"/>
  <Override PartName="/xl/worksheets/sheet3.xml" ContentType="application/vnd.openxmlformats-officedocument.spreadsheetml.worksheet+xml"/>
  <Override PartName="/xl/externalLinks/externalLink3.xml" ContentType="application/vnd.openxmlformats-officedocument.spreadsheetml.externalLink+xml"/>
  <Override PartName="/xl/externalLinks/externalLink14.xml" ContentType="application/vnd.openxmlformats-officedocument.spreadsheetml.externalLink+xml"/>
  <Override PartName="/xl/externalLinks/externalLink23.xml" ContentType="application/vnd.openxmlformats-officedocument.spreadsheetml.externalLink+xml"/>
  <Override PartName="/xl/externalLinks/externalLink32.xml" ContentType="application/vnd.openxmlformats-officedocument.spreadsheetml.externalLink+xml"/>
  <Override PartName="/xl/externalLinks/externalLink41.xml" ContentType="application/vnd.openxmlformats-officedocument.spreadsheetml.externalLink+xml"/>
  <Override PartName="/xl/externalLinks/externalLink5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12.xml" ContentType="application/vnd.openxmlformats-officedocument.spreadsheetml.externalLink+xml"/>
  <Override PartName="/xl/externalLinks/externalLink21.xml" ContentType="application/vnd.openxmlformats-officedocument.spreadsheetml.externalLink+xml"/>
  <Override PartName="/xl/externalLinks/externalLink30.xml" ContentType="application/vnd.openxmlformats-officedocument.spreadsheetml.externalLink+xml"/>
  <Override PartName="/xl/externalLinks/externalLink50.xml" ContentType="application/vnd.openxmlformats-officedocument.spreadsheetml.externalLink+xml"/>
  <Override PartName="/xl/externalLinks/externalLink10.xml" ContentType="application/vnd.openxmlformats-officedocument.spreadsheetml.externalLink+xml"/>
  <Override PartName="/xl/sharedStrings.xml" ContentType="application/vnd.openxmlformats-officedocument.spreadsheetml.sharedStrings+xml"/>
  <Override PartName="/xl/charts/chart8.xml" ContentType="application/vnd.openxmlformats-officedocument.drawingml.chart+xml"/>
  <Override PartName="/docProps/core.xml" ContentType="application/vnd.openxmlformats-package.core-properties+xml"/>
  <Default Extension="bin" ContentType="application/vnd.openxmlformats-officedocument.spreadsheetml.printerSettings"/>
  <Override PartName="/xl/charts/chart7.xml" ContentType="application/vnd.openxmlformats-officedocument.drawingml.chart+xml"/>
  <Override PartName="/xl/externalLinks/externalLink8.xml" ContentType="application/vnd.openxmlformats-officedocument.spreadsheetml.externalLink+xml"/>
  <Override PartName="/xl/externalLinks/externalLink19.xml" ContentType="application/vnd.openxmlformats-officedocument.spreadsheetml.externalLink+xml"/>
  <Override PartName="/xl/externalLinks/externalLink39.xml" ContentType="application/vnd.openxmlformats-officedocument.spreadsheetml.externalLink+xml"/>
  <Override PartName="/xl/externalLinks/externalLink48.xml" ContentType="application/vnd.openxmlformats-officedocument.spreadsheetml.externalLink+xml"/>
  <Override PartName="/xl/charts/chart5.xml" ContentType="application/vnd.openxmlformats-officedocument.drawingml.chart+xml"/>
  <Override PartName="/xl/drawings/drawing7.xml" ContentType="application/vnd.openxmlformats-officedocument.drawing+xml"/>
  <Override PartName="/xl/worksheets/sheet6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6.xml" ContentType="application/vnd.openxmlformats-officedocument.spreadsheetml.externalLink+xml"/>
  <Override PartName="/xl/externalLinks/externalLink17.xml" ContentType="application/vnd.openxmlformats-officedocument.spreadsheetml.externalLink+xml"/>
  <Override PartName="/xl/externalLinks/externalLink28.xml" ContentType="application/vnd.openxmlformats-officedocument.spreadsheetml.externalLink+xml"/>
  <Override PartName="/xl/externalLinks/externalLink37.xml" ContentType="application/vnd.openxmlformats-officedocument.spreadsheetml.externalLink+xml"/>
  <Override PartName="/xl/externalLinks/externalLink46.xml" ContentType="application/vnd.openxmlformats-officedocument.spreadsheetml.externalLink+xml"/>
  <Override PartName="/xl/charts/chart3.xml" ContentType="application/vnd.openxmlformats-officedocument.drawingml.chart+xml"/>
  <Override PartName="/xl/drawings/drawing5.xml" ContentType="application/vnd.openxmlformats-officedocument.drawing+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externalLinks/externalLink4.xml" ContentType="application/vnd.openxmlformats-officedocument.spreadsheetml.externalLink+xml"/>
  <Override PartName="/xl/externalLinks/externalLink15.xml" ContentType="application/vnd.openxmlformats-officedocument.spreadsheetml.externalLink+xml"/>
  <Override PartName="/xl/externalLinks/externalLink24.xml" ContentType="application/vnd.openxmlformats-officedocument.spreadsheetml.externalLink+xml"/>
  <Override PartName="/xl/externalLinks/externalLink26.xml" ContentType="application/vnd.openxmlformats-officedocument.spreadsheetml.externalLink+xml"/>
  <Override PartName="/xl/externalLinks/externalLink35.xml" ContentType="application/vnd.openxmlformats-officedocument.spreadsheetml.externalLink+xml"/>
  <Override PartName="/xl/externalLinks/externalLink44.xml" ContentType="application/vnd.openxmlformats-officedocument.spreadsheetml.externalLink+xml"/>
  <Override PartName="/xl/externalLinks/externalLink53.xml" ContentType="application/vnd.openxmlformats-officedocument.spreadsheetml.externalLink+xml"/>
  <Override PartName="/xl/charts/chart1.xml" ContentType="application/vnd.openxmlformats-officedocument.drawingml.chart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13.xml" ContentType="application/vnd.openxmlformats-officedocument.spreadsheetml.externalLink+xml"/>
  <Override PartName="/xl/externalLinks/externalLink22.xml" ContentType="application/vnd.openxmlformats-officedocument.spreadsheetml.externalLink+xml"/>
  <Override PartName="/xl/externalLinks/externalLink33.xml" ContentType="application/vnd.openxmlformats-officedocument.spreadsheetml.externalLink+xml"/>
  <Override PartName="/xl/externalLinks/externalLink42.xml" ContentType="application/vnd.openxmlformats-officedocument.spreadsheetml.externalLink+xml"/>
  <Override PartName="/xl/externalLinks/externalLink51.xml" ContentType="application/vnd.openxmlformats-officedocument.spreadsheetml.externalLink+xml"/>
  <Override PartName="/xl/drawings/drawing1.xml" ContentType="application/vnd.openxmlformats-officedocument.drawing+xml"/>
  <Override PartName="/xl/externalLinks/externalLink11.xml" ContentType="application/vnd.openxmlformats-officedocument.spreadsheetml.externalLink+xml"/>
  <Override PartName="/xl/externalLinks/externalLink20.xml" ContentType="application/vnd.openxmlformats-officedocument.spreadsheetml.externalLink+xml"/>
  <Override PartName="/xl/externalLinks/externalLink31.xml" ContentType="application/vnd.openxmlformats-officedocument.spreadsheetml.externalLink+xml"/>
  <Override PartName="/xl/externalLinks/externalLink40.xml" ContentType="application/vnd.openxmlformats-officedocument.spreadsheetml.externalLink+xml"/>
  <Override PartName="/xl/calcChain.xml" ContentType="application/vnd.openxmlformats-officedocument.spreadsheetml.calcChai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45" windowWidth="15135" windowHeight="8130" tabRatio="885" firstSheet="2"/>
  </bookViews>
  <sheets>
    <sheet name="récapitulatif" sheetId="1" r:id="rId1"/>
    <sheet name="graph heures" sheetId="2" r:id="rId2"/>
    <sheet name="graph RN" sheetId="3" r:id="rId3"/>
    <sheet name="graph nbre jours" sheetId="4" r:id="rId4"/>
    <sheet name="graph sem 6 jrs" sheetId="5" r:id="rId5"/>
    <sheet name="graph dimanche" sheetId="6" r:id="rId6"/>
    <sheet name="écart modulation" sheetId="7" r:id="rId7"/>
    <sheet name="heures supplémentaires" sheetId="8" r:id="rId8"/>
  </sheets>
  <externalReferences>
    <externalReference r:id="rId9"/>
    <externalReference r:id="rId10"/>
    <externalReference r:id="rId11"/>
    <externalReference r:id="rId12"/>
    <externalReference r:id="rId13"/>
    <externalReference r:id="rId14"/>
    <externalReference r:id="rId15"/>
    <externalReference r:id="rId16"/>
    <externalReference r:id="rId17"/>
    <externalReference r:id="rId18"/>
    <externalReference r:id="rId19"/>
    <externalReference r:id="rId20"/>
    <externalReference r:id="rId21"/>
    <externalReference r:id="rId22"/>
    <externalReference r:id="rId23"/>
    <externalReference r:id="rId24"/>
    <externalReference r:id="rId25"/>
    <externalReference r:id="rId26"/>
    <externalReference r:id="rId27"/>
    <externalReference r:id="rId28"/>
    <externalReference r:id="rId29"/>
    <externalReference r:id="rId30"/>
    <externalReference r:id="rId31"/>
    <externalReference r:id="rId32"/>
    <externalReference r:id="rId33"/>
    <externalReference r:id="rId34"/>
    <externalReference r:id="rId35"/>
    <externalReference r:id="rId36"/>
    <externalReference r:id="rId37"/>
    <externalReference r:id="rId38"/>
    <externalReference r:id="rId39"/>
    <externalReference r:id="rId40"/>
    <externalReference r:id="rId41"/>
    <externalReference r:id="rId42"/>
    <externalReference r:id="rId43"/>
    <externalReference r:id="rId44"/>
    <externalReference r:id="rId45"/>
    <externalReference r:id="rId46"/>
    <externalReference r:id="rId47"/>
    <externalReference r:id="rId48"/>
    <externalReference r:id="rId49"/>
    <externalReference r:id="rId50"/>
    <externalReference r:id="rId51"/>
    <externalReference r:id="rId52"/>
    <externalReference r:id="rId53"/>
    <externalReference r:id="rId54"/>
    <externalReference r:id="rId55"/>
    <externalReference r:id="rId56"/>
    <externalReference r:id="rId57"/>
    <externalReference r:id="rId58"/>
    <externalReference r:id="rId59"/>
    <externalReference r:id="rId60"/>
    <externalReference r:id="rId61"/>
    <externalReference r:id="rId62"/>
  </externalReference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32" i="1"/>
  <c r="DI12"/>
  <c r="DG12"/>
  <c r="DE12"/>
  <c r="DC12"/>
  <c r="DA12"/>
  <c r="CY12"/>
  <c r="CW12"/>
  <c r="CU12"/>
  <c r="CS12"/>
  <c r="CQ12"/>
  <c r="CO12"/>
  <c r="CM12"/>
  <c r="CK12"/>
  <c r="CI12"/>
  <c r="CG12"/>
  <c r="CE12"/>
  <c r="CC12"/>
  <c r="CA12"/>
  <c r="BY12"/>
  <c r="BW12"/>
  <c r="BU12"/>
  <c r="BS12"/>
  <c r="BQ12"/>
  <c r="BO12"/>
  <c r="BM12"/>
  <c r="BK12"/>
  <c r="BI12"/>
  <c r="BG12"/>
  <c r="BE12"/>
  <c r="BC12"/>
  <c r="BA12"/>
  <c r="AY12"/>
  <c r="AW12"/>
  <c r="AU12"/>
  <c r="AS12"/>
  <c r="AQ12"/>
  <c r="AO12"/>
  <c r="AM12"/>
  <c r="AK12"/>
  <c r="AI12"/>
  <c r="AG12"/>
  <c r="AE12"/>
  <c r="AC12"/>
  <c r="AA12"/>
  <c r="Y12"/>
  <c r="W12"/>
  <c r="U12"/>
  <c r="S12"/>
  <c r="Q12"/>
  <c r="O12"/>
  <c r="M12"/>
  <c r="K12"/>
  <c r="I12"/>
  <c r="G12"/>
  <c r="E12"/>
  <c r="C12"/>
  <c r="DI11"/>
  <c r="DG11"/>
  <c r="DE11"/>
  <c r="DC11"/>
  <c r="DA11"/>
  <c r="CY11"/>
  <c r="CW11"/>
  <c r="CU11"/>
  <c r="CS11"/>
  <c r="CQ11"/>
  <c r="CO11"/>
  <c r="CM11"/>
  <c r="CK11"/>
  <c r="CI11"/>
  <c r="CG11"/>
  <c r="CE11"/>
  <c r="CC11"/>
  <c r="CA11"/>
  <c r="BY11"/>
  <c r="BW11"/>
  <c r="BU11"/>
  <c r="BS11"/>
  <c r="BQ11"/>
  <c r="BO11"/>
  <c r="BM11"/>
  <c r="BK11"/>
  <c r="BI11"/>
  <c r="BG11"/>
  <c r="BE11"/>
  <c r="BC11"/>
  <c r="BA11"/>
  <c r="AY11"/>
  <c r="AW11"/>
  <c r="AU11"/>
  <c r="AS11"/>
  <c r="AO11"/>
  <c r="AM11"/>
  <c r="AK11"/>
  <c r="AI11"/>
  <c r="AG11"/>
  <c r="AE11"/>
  <c r="AC11"/>
  <c r="AA11"/>
  <c r="Y11"/>
  <c r="W11"/>
  <c r="U11"/>
  <c r="S11"/>
  <c r="AQ11"/>
  <c r="Q11"/>
  <c r="O11"/>
  <c r="M11"/>
  <c r="K11"/>
  <c r="I11"/>
  <c r="G11"/>
  <c r="E11"/>
  <c r="C11"/>
  <c r="DI10"/>
  <c r="DG10"/>
  <c r="DE10"/>
  <c r="DC10"/>
  <c r="DA10"/>
  <c r="CY10"/>
  <c r="CW10"/>
  <c r="CU10"/>
  <c r="CS10"/>
  <c r="CQ10"/>
  <c r="CO10"/>
  <c r="CM10"/>
  <c r="CK10"/>
  <c r="CI10"/>
  <c r="CG10"/>
  <c r="CE10"/>
  <c r="CC10"/>
  <c r="CA10"/>
  <c r="BY10"/>
  <c r="BW10"/>
  <c r="BU10"/>
  <c r="BS10"/>
  <c r="BQ10"/>
  <c r="BO10"/>
  <c r="BM10"/>
  <c r="BK10"/>
  <c r="BI10"/>
  <c r="BG10"/>
  <c r="BE10"/>
  <c r="BC10"/>
  <c r="BA10"/>
  <c r="AY10"/>
  <c r="AW10"/>
  <c r="AU10"/>
  <c r="AS10"/>
  <c r="AQ10"/>
  <c r="AO10"/>
  <c r="AM10"/>
  <c r="AK10"/>
  <c r="AI10"/>
  <c r="AG10"/>
  <c r="AE10"/>
  <c r="AC10"/>
  <c r="AA10"/>
  <c r="Y10"/>
  <c r="W10"/>
  <c r="U10"/>
  <c r="S10"/>
  <c r="Q10"/>
  <c r="O10"/>
  <c r="M10"/>
  <c r="K10"/>
  <c r="I10"/>
  <c r="G10"/>
  <c r="E10"/>
  <c r="C10"/>
  <c r="DI9"/>
  <c r="DG9"/>
  <c r="DE9"/>
  <c r="DC9"/>
  <c r="DA9"/>
  <c r="CY9"/>
  <c r="CW9"/>
  <c r="CU9"/>
  <c r="CS9"/>
  <c r="CQ9"/>
  <c r="CO9"/>
  <c r="CM9"/>
  <c r="CK9"/>
  <c r="CI9"/>
  <c r="CG9"/>
  <c r="CE9"/>
  <c r="CC9"/>
  <c r="CA9"/>
  <c r="BY9"/>
  <c r="BW9"/>
  <c r="BU9"/>
  <c r="BS9"/>
  <c r="BQ9"/>
  <c r="BO9"/>
  <c r="BM9"/>
  <c r="BK9"/>
  <c r="BI9"/>
  <c r="BG9"/>
  <c r="BE9"/>
  <c r="BC9"/>
  <c r="BA9"/>
  <c r="AY9"/>
  <c r="AW9"/>
  <c r="AU9"/>
  <c r="AS9"/>
  <c r="AQ9"/>
  <c r="AO9"/>
  <c r="AM9"/>
  <c r="AK9"/>
  <c r="AI9"/>
  <c r="AG9"/>
  <c r="AE9"/>
  <c r="AC9"/>
  <c r="AA9"/>
  <c r="Y9"/>
  <c r="W9"/>
  <c r="U9"/>
  <c r="S9"/>
  <c r="Q9"/>
  <c r="O9"/>
  <c r="M9"/>
  <c r="K9"/>
  <c r="I9"/>
  <c r="G9"/>
  <c r="E9"/>
  <c r="C9"/>
  <c r="DI56"/>
  <c r="DG56"/>
  <c r="DE56"/>
  <c r="DC56"/>
  <c r="DA56"/>
  <c r="CY56"/>
  <c r="CW56"/>
  <c r="CU56"/>
  <c r="CS56"/>
  <c r="CQ56"/>
  <c r="CO56"/>
  <c r="CM56"/>
  <c r="CK56"/>
  <c r="CI56"/>
  <c r="CG56"/>
  <c r="CE56"/>
  <c r="CC56"/>
  <c r="CA56"/>
  <c r="BY56"/>
  <c r="BW56"/>
  <c r="BU56"/>
  <c r="BS56"/>
  <c r="BQ56"/>
  <c r="BO56"/>
  <c r="BM56"/>
  <c r="BK56"/>
  <c r="BI56"/>
  <c r="BG56"/>
  <c r="BE56"/>
  <c r="BC56"/>
  <c r="BA56"/>
  <c r="AY56"/>
  <c r="AG56"/>
  <c r="AE56"/>
  <c r="AC56"/>
  <c r="AA56"/>
  <c r="Y56"/>
  <c r="W56"/>
  <c r="U56"/>
  <c r="S56"/>
  <c r="Q56"/>
  <c r="O56"/>
  <c r="M56"/>
  <c r="K56"/>
  <c r="I56"/>
  <c r="G56"/>
  <c r="E56"/>
  <c r="C56"/>
  <c r="AW56"/>
  <c r="AU56"/>
  <c r="AS56"/>
  <c r="AQ56"/>
  <c r="AO56"/>
  <c r="AM56"/>
  <c r="AK56"/>
  <c r="AI56"/>
  <c r="AW55"/>
  <c r="AU55"/>
  <c r="AS55"/>
  <c r="AQ55"/>
  <c r="AO55"/>
  <c r="AM55"/>
  <c r="AK55"/>
  <c r="AI55"/>
  <c r="AW54"/>
  <c r="AU54"/>
  <c r="AS54"/>
  <c r="AQ54"/>
  <c r="AO54"/>
  <c r="AM54"/>
  <c r="AK54"/>
  <c r="AI54"/>
  <c r="AW53"/>
  <c r="AU53"/>
  <c r="AS53"/>
  <c r="AQ53"/>
  <c r="AO53"/>
  <c r="AM53"/>
  <c r="AK53"/>
  <c r="AI53"/>
  <c r="AW52"/>
  <c r="AU52"/>
  <c r="AS52"/>
  <c r="AQ52"/>
  <c r="AO52"/>
  <c r="AM52"/>
  <c r="AK52"/>
  <c r="AI52"/>
  <c r="AW51"/>
  <c r="AU51"/>
  <c r="AS51"/>
  <c r="AQ51"/>
  <c r="AO51"/>
  <c r="AM51"/>
  <c r="AK51"/>
  <c r="AI51"/>
  <c r="AW50"/>
  <c r="AU50"/>
  <c r="AS50"/>
  <c r="AQ50"/>
  <c r="AO50"/>
  <c r="AM50"/>
  <c r="AK50"/>
  <c r="AI50"/>
  <c r="AW49"/>
  <c r="AU49"/>
  <c r="AS49"/>
  <c r="AQ49"/>
  <c r="AO49"/>
  <c r="AM49"/>
  <c r="AK49"/>
  <c r="AI49"/>
  <c r="AW48"/>
  <c r="AU48"/>
  <c r="AS48"/>
  <c r="AQ48"/>
  <c r="AO48"/>
  <c r="AM48"/>
  <c r="AK48"/>
  <c r="AI48"/>
  <c r="AW47"/>
  <c r="AU47"/>
  <c r="AS47"/>
  <c r="AQ47"/>
  <c r="AO47"/>
  <c r="AM47"/>
  <c r="AK47"/>
  <c r="AI47"/>
  <c r="AW46"/>
  <c r="AU46"/>
  <c r="AS46"/>
  <c r="AQ46"/>
  <c r="AO46"/>
  <c r="AM46"/>
  <c r="AK46"/>
  <c r="AI46"/>
  <c r="AW45"/>
  <c r="AU45"/>
  <c r="AS45"/>
  <c r="AQ45"/>
  <c r="AO45"/>
  <c r="AM45"/>
  <c r="AK45"/>
  <c r="AI45"/>
  <c r="AW44"/>
  <c r="AU44"/>
  <c r="AS44"/>
  <c r="AQ44"/>
  <c r="AO44"/>
  <c r="AM44"/>
  <c r="AK44"/>
  <c r="AI44"/>
  <c r="AW43"/>
  <c r="AU43"/>
  <c r="AS43"/>
  <c r="AQ43"/>
  <c r="AO43"/>
  <c r="AM43"/>
  <c r="AK43"/>
  <c r="AI43"/>
  <c r="AW42"/>
  <c r="AU42"/>
  <c r="AS42"/>
  <c r="AQ42"/>
  <c r="AO42"/>
  <c r="AM42"/>
  <c r="AK42"/>
  <c r="AI42"/>
  <c r="AW41"/>
  <c r="AU41"/>
  <c r="AS41"/>
  <c r="AQ41"/>
  <c r="AO41"/>
  <c r="AM41"/>
  <c r="AK41"/>
  <c r="AI41"/>
  <c r="AW40"/>
  <c r="AU40"/>
  <c r="AS40"/>
  <c r="AQ40"/>
  <c r="AO40"/>
  <c r="AM40"/>
  <c r="AK40"/>
  <c r="AI40"/>
  <c r="AW39"/>
  <c r="AU39"/>
  <c r="AS39"/>
  <c r="AQ39"/>
  <c r="AO39"/>
  <c r="AM39"/>
  <c r="AK39"/>
  <c r="AI39"/>
  <c r="AW38"/>
  <c r="AU38"/>
  <c r="AS38"/>
  <c r="AQ38"/>
  <c r="AO38"/>
  <c r="AM38"/>
  <c r="AK38"/>
  <c r="AI38"/>
  <c r="AW37"/>
  <c r="AU37"/>
  <c r="AS37"/>
  <c r="AQ37"/>
  <c r="AO37"/>
  <c r="AM37"/>
  <c r="AK37"/>
  <c r="AI37"/>
  <c r="AW36"/>
  <c r="AU36"/>
  <c r="AS36"/>
  <c r="AQ36"/>
  <c r="AO36"/>
  <c r="AM36"/>
  <c r="AK36"/>
  <c r="AI36"/>
  <c r="AW35"/>
  <c r="AU35"/>
  <c r="AS35"/>
  <c r="AQ35"/>
  <c r="AO35"/>
  <c r="AM35"/>
  <c r="AK35"/>
  <c r="AI35"/>
  <c r="AW34"/>
  <c r="AU34"/>
  <c r="AS34"/>
  <c r="AQ34"/>
  <c r="AO34"/>
  <c r="AM34"/>
  <c r="AK34"/>
  <c r="AI34"/>
  <c r="AW33"/>
  <c r="AU33"/>
  <c r="AS33"/>
  <c r="AQ33"/>
  <c r="AO33"/>
  <c r="AM33"/>
  <c r="AK33"/>
  <c r="AI33"/>
  <c r="AW32"/>
  <c r="AU32"/>
  <c r="AS32"/>
  <c r="AQ32"/>
  <c r="AO32"/>
  <c r="AM32"/>
  <c r="AK32"/>
  <c r="AI32"/>
  <c r="DI55"/>
  <c r="DG55"/>
  <c r="DE55"/>
  <c r="DC55"/>
  <c r="DA55"/>
  <c r="CY55"/>
  <c r="CW55"/>
  <c r="CU55"/>
  <c r="CS55"/>
  <c r="CQ55"/>
  <c r="CO55"/>
  <c r="CM55"/>
  <c r="CK55"/>
  <c r="CI55"/>
  <c r="CG55"/>
  <c r="CE55"/>
  <c r="CC55"/>
  <c r="CA55"/>
  <c r="BY55"/>
  <c r="BW55"/>
  <c r="BU55"/>
  <c r="BS55"/>
  <c r="BQ55"/>
  <c r="BO55"/>
  <c r="BM55"/>
  <c r="BK55"/>
  <c r="BI55"/>
  <c r="BG55"/>
  <c r="BE55"/>
  <c r="BC55"/>
  <c r="BA55"/>
  <c r="AY55"/>
  <c r="AG55"/>
  <c r="AE55"/>
  <c r="AC55"/>
  <c r="AA55"/>
  <c r="Y55"/>
  <c r="W55"/>
  <c r="U55"/>
  <c r="S55"/>
  <c r="Q55"/>
  <c r="O55"/>
  <c r="M55"/>
  <c r="K55"/>
  <c r="I55"/>
  <c r="G55"/>
  <c r="E55"/>
  <c r="C55"/>
  <c r="DI54"/>
  <c r="DG54"/>
  <c r="DE54"/>
  <c r="DC54"/>
  <c r="DA54"/>
  <c r="CY54"/>
  <c r="CW54"/>
  <c r="CU54"/>
  <c r="CS54"/>
  <c r="CQ54"/>
  <c r="CO54"/>
  <c r="CM54"/>
  <c r="CK54"/>
  <c r="CI54"/>
  <c r="CG54"/>
  <c r="CE54"/>
  <c r="CC54"/>
  <c r="CA54"/>
  <c r="BY54"/>
  <c r="BW54"/>
  <c r="BU54"/>
  <c r="BS54"/>
  <c r="BQ54"/>
  <c r="BO54"/>
  <c r="BM54"/>
  <c r="BK54"/>
  <c r="BI54"/>
  <c r="BG54"/>
  <c r="BE54"/>
  <c r="BC54"/>
  <c r="BA54"/>
  <c r="AY54"/>
  <c r="AG54"/>
  <c r="AE54"/>
  <c r="AC54"/>
  <c r="AA54"/>
  <c r="Y54"/>
  <c r="W54"/>
  <c r="U54"/>
  <c r="S54"/>
  <c r="Q54"/>
  <c r="O54"/>
  <c r="M54"/>
  <c r="K54"/>
  <c r="I54"/>
  <c r="G54"/>
  <c r="E54"/>
  <c r="C54"/>
  <c r="DI53"/>
  <c r="DG53"/>
  <c r="DE53"/>
  <c r="DC53"/>
  <c r="DA53"/>
  <c r="CY53"/>
  <c r="CW53"/>
  <c r="CU53"/>
  <c r="CS53"/>
  <c r="CQ53"/>
  <c r="CO53"/>
  <c r="CM53"/>
  <c r="CK53"/>
  <c r="CI53"/>
  <c r="CG53"/>
  <c r="CE53"/>
  <c r="CC53"/>
  <c r="CA53"/>
  <c r="BY53"/>
  <c r="BW53"/>
  <c r="BU53"/>
  <c r="BS53"/>
  <c r="BQ53"/>
  <c r="BO53"/>
  <c r="BM53"/>
  <c r="BK53"/>
  <c r="BI53"/>
  <c r="BG53"/>
  <c r="BE53"/>
  <c r="BC53"/>
  <c r="BA53"/>
  <c r="AY53"/>
  <c r="AG53"/>
  <c r="AE53"/>
  <c r="AC53"/>
  <c r="AA53"/>
  <c r="Y53"/>
  <c r="W53"/>
  <c r="U53"/>
  <c r="S53"/>
  <c r="Q53"/>
  <c r="O53"/>
  <c r="M53"/>
  <c r="K53"/>
  <c r="I53"/>
  <c r="G53"/>
  <c r="E53"/>
  <c r="C53"/>
  <c r="DI8"/>
  <c r="DG8"/>
  <c r="DE8"/>
  <c r="DC8"/>
  <c r="DA8"/>
  <c r="CY8"/>
  <c r="CW8"/>
  <c r="CU8"/>
  <c r="CS8"/>
  <c r="CQ8"/>
  <c r="CO8"/>
  <c r="CM8"/>
  <c r="CK8"/>
  <c r="CI8"/>
  <c r="CG8"/>
  <c r="CE8"/>
  <c r="CC8"/>
  <c r="CA8"/>
  <c r="BY8"/>
  <c r="BW8"/>
  <c r="BU8"/>
  <c r="BS8"/>
  <c r="BQ8"/>
  <c r="BO8"/>
  <c r="BM8"/>
  <c r="BK8"/>
  <c r="BI8"/>
  <c r="BG8"/>
  <c r="BE8"/>
  <c r="BC8"/>
  <c r="BA8"/>
  <c r="AY8"/>
  <c r="AW8"/>
  <c r="AU8"/>
  <c r="AS8"/>
  <c r="AQ8"/>
  <c r="AO8"/>
  <c r="AM8"/>
  <c r="AK8"/>
  <c r="AI8"/>
  <c r="AG8"/>
  <c r="AE8"/>
  <c r="AC8"/>
  <c r="AA8"/>
  <c r="Y8"/>
  <c r="W8"/>
  <c r="U8"/>
  <c r="S8"/>
  <c r="Q8"/>
  <c r="O8"/>
  <c r="M8"/>
  <c r="K8"/>
  <c r="I8"/>
  <c r="G8"/>
  <c r="E8"/>
  <c r="C8"/>
  <c r="DI52"/>
  <c r="DG52"/>
  <c r="DE52"/>
  <c r="DC52"/>
  <c r="DA52"/>
  <c r="CY52"/>
  <c r="CW52"/>
  <c r="CU52"/>
  <c r="CS52"/>
  <c r="CQ52"/>
  <c r="CO52"/>
  <c r="CM52"/>
  <c r="CK52"/>
  <c r="CI52"/>
  <c r="CG52"/>
  <c r="CE52"/>
  <c r="CC52"/>
  <c r="CA52"/>
  <c r="BY52"/>
  <c r="BW52"/>
  <c r="BU52"/>
  <c r="BS52"/>
  <c r="BQ52"/>
  <c r="BO52"/>
  <c r="BM52"/>
  <c r="BK52"/>
  <c r="BI52"/>
  <c r="BG52"/>
  <c r="BE52"/>
  <c r="BC52"/>
  <c r="BA52"/>
  <c r="AY52"/>
  <c r="AG52"/>
  <c r="AE52"/>
  <c r="AC52"/>
  <c r="AA52"/>
  <c r="Y52"/>
  <c r="W52"/>
  <c r="U52"/>
  <c r="S52"/>
  <c r="Q52"/>
  <c r="O52"/>
  <c r="M52"/>
  <c r="K52"/>
  <c r="I52"/>
  <c r="G52"/>
  <c r="E52"/>
  <c r="C52"/>
  <c r="DI51"/>
  <c r="DG51"/>
  <c r="DE51"/>
  <c r="DC51"/>
  <c r="DA51"/>
  <c r="CY51"/>
  <c r="CW51"/>
  <c r="CU51"/>
  <c r="CS51"/>
  <c r="CQ51"/>
  <c r="CO51"/>
  <c r="CM51"/>
  <c r="CK51"/>
  <c r="CI51"/>
  <c r="CG51"/>
  <c r="CE51"/>
  <c r="CC51"/>
  <c r="CA51"/>
  <c r="BY51"/>
  <c r="BW51"/>
  <c r="BU51"/>
  <c r="BS51"/>
  <c r="BQ51"/>
  <c r="BO51"/>
  <c r="BM51"/>
  <c r="BK51"/>
  <c r="BI51"/>
  <c r="BG51"/>
  <c r="BE51"/>
  <c r="BC51"/>
  <c r="BA51"/>
  <c r="AY51"/>
  <c r="AG51"/>
  <c r="AE51"/>
  <c r="AC51"/>
  <c r="AA51"/>
  <c r="Y51"/>
  <c r="W51"/>
  <c r="U51"/>
  <c r="S51"/>
  <c r="Q51"/>
  <c r="O51"/>
  <c r="M51"/>
  <c r="K51"/>
  <c r="I51"/>
  <c r="G51"/>
  <c r="E51"/>
  <c r="C51"/>
  <c r="DI50"/>
  <c r="DG50"/>
  <c r="DE50"/>
  <c r="DC50"/>
  <c r="DA50"/>
  <c r="CY50"/>
  <c r="CW50"/>
  <c r="CU50"/>
  <c r="CS50"/>
  <c r="CQ50"/>
  <c r="CO50"/>
  <c r="CM50"/>
  <c r="CK50"/>
  <c r="CI50"/>
  <c r="CG50"/>
  <c r="CE50"/>
  <c r="CC50"/>
  <c r="CA50"/>
  <c r="BY50"/>
  <c r="BW50"/>
  <c r="BU50"/>
  <c r="BS50"/>
  <c r="BQ50"/>
  <c r="BO50"/>
  <c r="BM50"/>
  <c r="BK50"/>
  <c r="BI50"/>
  <c r="BG50"/>
  <c r="BE50"/>
  <c r="BC50"/>
  <c r="BA50"/>
  <c r="AY50"/>
  <c r="AG50"/>
  <c r="AE50"/>
  <c r="AC50"/>
  <c r="AA50"/>
  <c r="Y50"/>
  <c r="W50"/>
  <c r="U50"/>
  <c r="S50"/>
  <c r="Q50"/>
  <c r="O50"/>
  <c r="M50"/>
  <c r="K50"/>
  <c r="I50"/>
  <c r="G50"/>
  <c r="E50"/>
  <c r="C50"/>
  <c r="DI49"/>
  <c r="DG49"/>
  <c r="DE49"/>
  <c r="DC49"/>
  <c r="DA49"/>
  <c r="CY49"/>
  <c r="CW49"/>
  <c r="CU49"/>
  <c r="CS49"/>
  <c r="CQ49"/>
  <c r="CO49"/>
  <c r="CM49"/>
  <c r="CK49"/>
  <c r="CI49"/>
  <c r="CG49"/>
  <c r="CE49"/>
  <c r="CC49"/>
  <c r="CA49"/>
  <c r="BY49"/>
  <c r="BW49"/>
  <c r="BU49"/>
  <c r="BS49"/>
  <c r="BQ49"/>
  <c r="BO49"/>
  <c r="BM49"/>
  <c r="BK49"/>
  <c r="BI49"/>
  <c r="BG49"/>
  <c r="BE49"/>
  <c r="BC49"/>
  <c r="BA49"/>
  <c r="AY49"/>
  <c r="AG49"/>
  <c r="AE49"/>
  <c r="AC49"/>
  <c r="AA49"/>
  <c r="Y49"/>
  <c r="W49"/>
  <c r="U49"/>
  <c r="S49"/>
  <c r="Q49"/>
  <c r="O49"/>
  <c r="M49"/>
  <c r="K49"/>
  <c r="I49"/>
  <c r="G49"/>
  <c r="E49"/>
  <c r="C49"/>
  <c r="DI48"/>
  <c r="DG48"/>
  <c r="DE48"/>
  <c r="DC48"/>
  <c r="DA48"/>
  <c r="CY48"/>
  <c r="CW48"/>
  <c r="CU48"/>
  <c r="CS48"/>
  <c r="CQ48"/>
  <c r="CO48"/>
  <c r="CM48"/>
  <c r="CK48"/>
  <c r="CI48"/>
  <c r="CG48"/>
  <c r="CE48"/>
  <c r="CC48"/>
  <c r="CA48"/>
  <c r="BY48"/>
  <c r="BW48"/>
  <c r="BU48"/>
  <c r="BS48"/>
  <c r="BQ48"/>
  <c r="BO48"/>
  <c r="BM48"/>
  <c r="BK48"/>
  <c r="BI48"/>
  <c r="BG48"/>
  <c r="BE48"/>
  <c r="BC48"/>
  <c r="BA48"/>
  <c r="AY48"/>
  <c r="AG48"/>
  <c r="AE48"/>
  <c r="AC48"/>
  <c r="AA48"/>
  <c r="Y48"/>
  <c r="W48"/>
  <c r="U48"/>
  <c r="S48"/>
  <c r="Q48"/>
  <c r="O48"/>
  <c r="M48"/>
  <c r="K48"/>
  <c r="I48"/>
  <c r="G48"/>
  <c r="E48"/>
  <c r="C48"/>
  <c r="DI47"/>
  <c r="DG47"/>
  <c r="DE47"/>
  <c r="DC47"/>
  <c r="DA47"/>
  <c r="CY47"/>
  <c r="CW47"/>
  <c r="CU47"/>
  <c r="CS47"/>
  <c r="CQ47"/>
  <c r="CO47"/>
  <c r="CM47"/>
  <c r="CK47"/>
  <c r="CI47"/>
  <c r="CG47"/>
  <c r="CE47"/>
  <c r="CC47"/>
  <c r="CA47"/>
  <c r="BY47"/>
  <c r="BW47"/>
  <c r="BU47"/>
  <c r="BS47"/>
  <c r="BQ47"/>
  <c r="BO47"/>
  <c r="BM47"/>
  <c r="BK47"/>
  <c r="BI47"/>
  <c r="BG47"/>
  <c r="BE47"/>
  <c r="BC47"/>
  <c r="BA47"/>
  <c r="AY47"/>
  <c r="AG47"/>
  <c r="AE47"/>
  <c r="AC47"/>
  <c r="AA47"/>
  <c r="Y47"/>
  <c r="W47"/>
  <c r="U47"/>
  <c r="S47"/>
  <c r="Q47"/>
  <c r="O47"/>
  <c r="M47"/>
  <c r="K47"/>
  <c r="I47"/>
  <c r="G47"/>
  <c r="E47"/>
  <c r="C47"/>
  <c r="DI46"/>
  <c r="DG46"/>
  <c r="DE46"/>
  <c r="DC46"/>
  <c r="DA46"/>
  <c r="CY46"/>
  <c r="CW46"/>
  <c r="CU46"/>
  <c r="CS46"/>
  <c r="CQ46"/>
  <c r="CO46"/>
  <c r="CM46"/>
  <c r="CK46"/>
  <c r="CI46"/>
  <c r="CG46"/>
  <c r="CE46"/>
  <c r="CC46"/>
  <c r="CA46"/>
  <c r="BY46"/>
  <c r="BW46"/>
  <c r="BU46"/>
  <c r="BS46"/>
  <c r="BQ46"/>
  <c r="BO46"/>
  <c r="BM46"/>
  <c r="BK46"/>
  <c r="BI46"/>
  <c r="BG46"/>
  <c r="BE46"/>
  <c r="BC46"/>
  <c r="BA46"/>
  <c r="AY46"/>
  <c r="AG46"/>
  <c r="AE46"/>
  <c r="AC46"/>
  <c r="AA46"/>
  <c r="Y46"/>
  <c r="W46"/>
  <c r="U46"/>
  <c r="S46"/>
  <c r="Q46"/>
  <c r="O46"/>
  <c r="M46"/>
  <c r="K46"/>
  <c r="I46"/>
  <c r="G46"/>
  <c r="E46"/>
  <c r="C46"/>
  <c r="DI45"/>
  <c r="DG45"/>
  <c r="DE45"/>
  <c r="DC45"/>
  <c r="DA45"/>
  <c r="CY45"/>
  <c r="CW45"/>
  <c r="CU45"/>
  <c r="CS45"/>
  <c r="CQ45"/>
  <c r="CO45"/>
  <c r="CM45"/>
  <c r="CK45"/>
  <c r="CI45"/>
  <c r="CG45"/>
  <c r="CE45"/>
  <c r="CC45"/>
  <c r="CA45"/>
  <c r="BY45"/>
  <c r="BW45"/>
  <c r="BU45"/>
  <c r="BS45"/>
  <c r="BQ45"/>
  <c r="BO45"/>
  <c r="BM45"/>
  <c r="BK45"/>
  <c r="BI45"/>
  <c r="BG45"/>
  <c r="BE45"/>
  <c r="BC45"/>
  <c r="BA45"/>
  <c r="AY45"/>
  <c r="AG45"/>
  <c r="AE45"/>
  <c r="AC45"/>
  <c r="AA45"/>
  <c r="Y45"/>
  <c r="W45"/>
  <c r="U45"/>
  <c r="S45"/>
  <c r="Q45"/>
  <c r="O45"/>
  <c r="M45"/>
  <c r="K45"/>
  <c r="I45"/>
  <c r="G45"/>
  <c r="E45"/>
  <c r="C45"/>
  <c r="DI44"/>
  <c r="DG44"/>
  <c r="DE44"/>
  <c r="DC44"/>
  <c r="DA44"/>
  <c r="CY44"/>
  <c r="CW44"/>
  <c r="CU44"/>
  <c r="CS44"/>
  <c r="CQ44"/>
  <c r="CO44"/>
  <c r="CM44"/>
  <c r="CK44"/>
  <c r="CI44"/>
  <c r="CG44"/>
  <c r="CE44"/>
  <c r="CC44"/>
  <c r="CA44"/>
  <c r="BY44"/>
  <c r="BW44"/>
  <c r="BU44"/>
  <c r="BS44"/>
  <c r="BQ44"/>
  <c r="BO44"/>
  <c r="BM44"/>
  <c r="BK44"/>
  <c r="BI44"/>
  <c r="BG44"/>
  <c r="BE44"/>
  <c r="BC44"/>
  <c r="BA44"/>
  <c r="AY44"/>
  <c r="AG44"/>
  <c r="AE44"/>
  <c r="AC44"/>
  <c r="AA44"/>
  <c r="Y44"/>
  <c r="W44"/>
  <c r="U44"/>
  <c r="S44"/>
  <c r="Q44"/>
  <c r="O44"/>
  <c r="M44"/>
  <c r="K44"/>
  <c r="I44"/>
  <c r="G44"/>
  <c r="E44"/>
  <c r="C44"/>
  <c r="DI43"/>
  <c r="DG43"/>
  <c r="DE43"/>
  <c r="DC43"/>
  <c r="DA43"/>
  <c r="CY43"/>
  <c r="CW43"/>
  <c r="CU43"/>
  <c r="CS43"/>
  <c r="CQ43"/>
  <c r="CO43"/>
  <c r="CM43"/>
  <c r="CK43"/>
  <c r="CI43"/>
  <c r="CG43"/>
  <c r="CE43"/>
  <c r="CC43"/>
  <c r="CA43"/>
  <c r="BY43"/>
  <c r="BW43"/>
  <c r="BU43"/>
  <c r="BS43"/>
  <c r="BQ43"/>
  <c r="BO43"/>
  <c r="BM43"/>
  <c r="BK43"/>
  <c r="BI43"/>
  <c r="BG43"/>
  <c r="BE43"/>
  <c r="BC43"/>
  <c r="BA43"/>
  <c r="AY43"/>
  <c r="AG43"/>
  <c r="AE43"/>
  <c r="AC43"/>
  <c r="AA43"/>
  <c r="Y43"/>
  <c r="W43"/>
  <c r="U43"/>
  <c r="S43"/>
  <c r="Q43"/>
  <c r="O43"/>
  <c r="M43"/>
  <c r="K43"/>
  <c r="I43"/>
  <c r="G43"/>
  <c r="E43"/>
  <c r="C43"/>
  <c r="DI7"/>
  <c r="DG7"/>
  <c r="DE7"/>
  <c r="DC7"/>
  <c r="DA7"/>
  <c r="CY7"/>
  <c r="CW7"/>
  <c r="CU7"/>
  <c r="CS7"/>
  <c r="CQ7"/>
  <c r="CO7"/>
  <c r="CM7"/>
  <c r="CK7"/>
  <c r="CI7"/>
  <c r="CG7"/>
  <c r="CE7"/>
  <c r="CC7"/>
  <c r="CA7"/>
  <c r="BY7"/>
  <c r="BW7"/>
  <c r="BU7"/>
  <c r="BS7"/>
  <c r="BQ7"/>
  <c r="BO7"/>
  <c r="BM7"/>
  <c r="BK7"/>
  <c r="BI7"/>
  <c r="BG7"/>
  <c r="BE7"/>
  <c r="BC7"/>
  <c r="BA7"/>
  <c r="AY7"/>
  <c r="AW7"/>
  <c r="AU7"/>
  <c r="AS7"/>
  <c r="AQ7"/>
  <c r="AO7"/>
  <c r="AM7"/>
  <c r="AK7"/>
  <c r="AI7"/>
  <c r="AG7"/>
  <c r="AE7"/>
  <c r="AC7"/>
  <c r="AA7"/>
  <c r="Y7"/>
  <c r="W7"/>
  <c r="U7"/>
  <c r="S7"/>
  <c r="Q7"/>
  <c r="O7"/>
  <c r="M7"/>
  <c r="K7"/>
  <c r="I7"/>
  <c r="G7"/>
  <c r="E7"/>
  <c r="C7"/>
  <c r="DI42"/>
  <c r="DG42"/>
  <c r="DE42"/>
  <c r="DC42"/>
  <c r="DA42"/>
  <c r="CY42"/>
  <c r="CW42"/>
  <c r="CU42"/>
  <c r="CS42"/>
  <c r="CQ42"/>
  <c r="CO42"/>
  <c r="CM42"/>
  <c r="CK42"/>
  <c r="CI42"/>
  <c r="CG42"/>
  <c r="CE42"/>
  <c r="CC42"/>
  <c r="CA42"/>
  <c r="BY42"/>
  <c r="BW42"/>
  <c r="BU42"/>
  <c r="BS42"/>
  <c r="BQ42"/>
  <c r="BO42"/>
  <c r="BM42"/>
  <c r="BK42"/>
  <c r="BI42"/>
  <c r="BG42"/>
  <c r="BE42"/>
  <c r="BC42"/>
  <c r="BA42"/>
  <c r="AY42"/>
  <c r="AG42"/>
  <c r="AE42"/>
  <c r="AC42"/>
  <c r="AA42"/>
  <c r="Y42"/>
  <c r="W42"/>
  <c r="U42"/>
  <c r="S42"/>
  <c r="Q42"/>
  <c r="O42"/>
  <c r="M42"/>
  <c r="K42"/>
  <c r="I42"/>
  <c r="G42"/>
  <c r="E42"/>
  <c r="C42"/>
  <c r="DI41"/>
  <c r="DG41"/>
  <c r="DE41"/>
  <c r="DC41"/>
  <c r="DA41"/>
  <c r="CY41"/>
  <c r="CW41"/>
  <c r="CU41"/>
  <c r="CS41"/>
  <c r="CQ41"/>
  <c r="CO41"/>
  <c r="CM41"/>
  <c r="CK41"/>
  <c r="CI41"/>
  <c r="CG41"/>
  <c r="CE41"/>
  <c r="CC41"/>
  <c r="CA41"/>
  <c r="BY41"/>
  <c r="BW41"/>
  <c r="BU41"/>
  <c r="BS41"/>
  <c r="BQ41"/>
  <c r="BO41"/>
  <c r="BM41"/>
  <c r="BK41"/>
  <c r="BI41"/>
  <c r="BG41"/>
  <c r="BE41"/>
  <c r="BC41"/>
  <c r="BA41"/>
  <c r="AY41"/>
  <c r="AG41"/>
  <c r="AE41"/>
  <c r="AC41"/>
  <c r="AA41"/>
  <c r="Y41"/>
  <c r="W41"/>
  <c r="U41"/>
  <c r="S41"/>
  <c r="Q41"/>
  <c r="O41"/>
  <c r="M41"/>
  <c r="K41"/>
  <c r="I41"/>
  <c r="G41"/>
  <c r="E41"/>
  <c r="C41"/>
  <c r="DI40"/>
  <c r="DG40"/>
  <c r="DE40"/>
  <c r="DC40"/>
  <c r="DA40"/>
  <c r="CY40"/>
  <c r="CW40"/>
  <c r="CU40"/>
  <c r="CS40"/>
  <c r="CQ40"/>
  <c r="CO40"/>
  <c r="CM40"/>
  <c r="CK40"/>
  <c r="CI40"/>
  <c r="CG40"/>
  <c r="CE40"/>
  <c r="CC40"/>
  <c r="CA40"/>
  <c r="BY40"/>
  <c r="BW40"/>
  <c r="BU40"/>
  <c r="BS40"/>
  <c r="BQ40"/>
  <c r="BO40"/>
  <c r="BM40"/>
  <c r="BK40"/>
  <c r="BI40"/>
  <c r="BG40"/>
  <c r="BE40"/>
  <c r="BC40"/>
  <c r="BA40"/>
  <c r="AY40"/>
  <c r="AG40"/>
  <c r="AE40"/>
  <c r="AC40"/>
  <c r="AA40"/>
  <c r="Y40"/>
  <c r="W40"/>
  <c r="U40"/>
  <c r="S40"/>
  <c r="Q40"/>
  <c r="O40"/>
  <c r="M40"/>
  <c r="K40"/>
  <c r="I40"/>
  <c r="G40"/>
  <c r="E40"/>
  <c r="C40"/>
  <c r="DI39"/>
  <c r="DG39"/>
  <c r="DE39"/>
  <c r="DC39"/>
  <c r="DA39"/>
  <c r="CY39"/>
  <c r="CW39"/>
  <c r="CU39"/>
  <c r="CS39"/>
  <c r="CQ39"/>
  <c r="CO39"/>
  <c r="CM39"/>
  <c r="CK39"/>
  <c r="CI39"/>
  <c r="CG39"/>
  <c r="CE39"/>
  <c r="CC39"/>
  <c r="CA39"/>
  <c r="BY39"/>
  <c r="BW39"/>
  <c r="BU39"/>
  <c r="BS39"/>
  <c r="BQ39"/>
  <c r="BO39"/>
  <c r="BM39"/>
  <c r="BK39"/>
  <c r="BI39"/>
  <c r="BG39"/>
  <c r="BE39"/>
  <c r="BC39"/>
  <c r="BA39"/>
  <c r="AY39"/>
  <c r="AG39"/>
  <c r="AE39"/>
  <c r="AC39"/>
  <c r="AA39"/>
  <c r="Y39"/>
  <c r="W39"/>
  <c r="U39"/>
  <c r="S39"/>
  <c r="Q39"/>
  <c r="O39"/>
  <c r="M39"/>
  <c r="K39"/>
  <c r="I39"/>
  <c r="G39"/>
  <c r="E39"/>
  <c r="C39"/>
  <c r="DI38"/>
  <c r="DG38"/>
  <c r="DE38"/>
  <c r="DC38"/>
  <c r="DA38"/>
  <c r="CY38"/>
  <c r="CW38"/>
  <c r="CU38"/>
  <c r="CS38"/>
  <c r="CQ38"/>
  <c r="CO38"/>
  <c r="CM38"/>
  <c r="CK38"/>
  <c r="CI38"/>
  <c r="CG38"/>
  <c r="CE38"/>
  <c r="CC38"/>
  <c r="CA38"/>
  <c r="BY38"/>
  <c r="BW38"/>
  <c r="BU38"/>
  <c r="BS38"/>
  <c r="BQ38"/>
  <c r="BO38"/>
  <c r="BM38"/>
  <c r="BK38"/>
  <c r="BI38"/>
  <c r="BG38"/>
  <c r="BE38"/>
  <c r="BC38"/>
  <c r="BA38"/>
  <c r="AY38"/>
  <c r="AG38"/>
  <c r="AE38"/>
  <c r="AC38"/>
  <c r="AA38"/>
  <c r="Y38"/>
  <c r="W38"/>
  <c r="U38"/>
  <c r="S38"/>
  <c r="Q38"/>
  <c r="O38"/>
  <c r="M38"/>
  <c r="K38"/>
  <c r="I38"/>
  <c r="G38"/>
  <c r="E38"/>
  <c r="C38"/>
  <c r="DI37"/>
  <c r="DG37"/>
  <c r="DE37"/>
  <c r="DC37"/>
  <c r="DA37"/>
  <c r="CY37"/>
  <c r="CW37"/>
  <c r="CU37"/>
  <c r="CS37"/>
  <c r="CQ37"/>
  <c r="CO37"/>
  <c r="CM37"/>
  <c r="CK37"/>
  <c r="CI37"/>
  <c r="CG37"/>
  <c r="CE37"/>
  <c r="CC37"/>
  <c r="CA37"/>
  <c r="BY37"/>
  <c r="BW37"/>
  <c r="BU37"/>
  <c r="BS37"/>
  <c r="BQ37"/>
  <c r="BO37"/>
  <c r="BM37"/>
  <c r="BK37"/>
  <c r="BI37"/>
  <c r="BG37"/>
  <c r="BE37"/>
  <c r="BC37"/>
  <c r="BA37"/>
  <c r="AY37"/>
  <c r="AG37"/>
  <c r="AE37"/>
  <c r="AC37"/>
  <c r="AA37"/>
  <c r="Y37"/>
  <c r="W37"/>
  <c r="U37"/>
  <c r="S37"/>
  <c r="Q37"/>
  <c r="O37"/>
  <c r="M37"/>
  <c r="K37"/>
  <c r="I37"/>
  <c r="G37"/>
  <c r="E37"/>
  <c r="C37"/>
  <c r="DI36"/>
  <c r="DG36"/>
  <c r="DE36"/>
  <c r="DC36"/>
  <c r="DA36"/>
  <c r="CY36"/>
  <c r="CW36"/>
  <c r="CU36"/>
  <c r="CS36"/>
  <c r="CQ36"/>
  <c r="CO36"/>
  <c r="CM36"/>
  <c r="CK36"/>
  <c r="CI36"/>
  <c r="CG36"/>
  <c r="CE36"/>
  <c r="CC36"/>
  <c r="CA36"/>
  <c r="BY36"/>
  <c r="BW36"/>
  <c r="BU36"/>
  <c r="BS36"/>
  <c r="BQ36"/>
  <c r="BO36"/>
  <c r="BM36"/>
  <c r="BK36"/>
  <c r="BI36"/>
  <c r="BG36"/>
  <c r="BE36"/>
  <c r="BC36"/>
  <c r="BA36"/>
  <c r="AY36"/>
  <c r="AG36"/>
  <c r="AE36"/>
  <c r="AC36"/>
  <c r="AA36"/>
  <c r="Y36"/>
  <c r="W36"/>
  <c r="U36"/>
  <c r="S36"/>
  <c r="Q36"/>
  <c r="O36"/>
  <c r="M36"/>
  <c r="K36"/>
  <c r="I36"/>
  <c r="G36"/>
  <c r="E36"/>
  <c r="C36"/>
  <c r="DI35"/>
  <c r="DG35"/>
  <c r="DE35"/>
  <c r="DC35"/>
  <c r="DA35"/>
  <c r="CY35"/>
  <c r="CW35"/>
  <c r="CU35"/>
  <c r="CS35"/>
  <c r="CQ35"/>
  <c r="CO35"/>
  <c r="CM35"/>
  <c r="CK35"/>
  <c r="CI35"/>
  <c r="CG35"/>
  <c r="CE35"/>
  <c r="CC35"/>
  <c r="CA35"/>
  <c r="BY35"/>
  <c r="BW35"/>
  <c r="BU35"/>
  <c r="BS35"/>
  <c r="BQ35"/>
  <c r="BO35"/>
  <c r="BM35"/>
  <c r="BK35"/>
  <c r="BI35"/>
  <c r="BG35"/>
  <c r="BE35"/>
  <c r="BC35"/>
  <c r="BA35"/>
  <c r="AY35"/>
  <c r="AG35"/>
  <c r="AE35"/>
  <c r="AC35"/>
  <c r="AA35"/>
  <c r="Y35"/>
  <c r="W35"/>
  <c r="U35"/>
  <c r="S35"/>
  <c r="Q35"/>
  <c r="O35"/>
  <c r="M35"/>
  <c r="K35"/>
  <c r="I35"/>
  <c r="G35"/>
  <c r="E35"/>
  <c r="C35"/>
  <c r="DI34"/>
  <c r="DG34"/>
  <c r="DE34"/>
  <c r="DC34"/>
  <c r="DA34"/>
  <c r="CY34"/>
  <c r="CW34"/>
  <c r="CU34"/>
  <c r="CS34"/>
  <c r="CQ34"/>
  <c r="CO34"/>
  <c r="CM34"/>
  <c r="CK34"/>
  <c r="CI34"/>
  <c r="CG34"/>
  <c r="CE34"/>
  <c r="CC34"/>
  <c r="CA34"/>
  <c r="BY34"/>
  <c r="BW34"/>
  <c r="BU34"/>
  <c r="BS34"/>
  <c r="BQ34"/>
  <c r="BO34"/>
  <c r="BM34"/>
  <c r="BK34"/>
  <c r="BI34"/>
  <c r="BG34"/>
  <c r="BE34"/>
  <c r="BC34"/>
  <c r="BA34"/>
  <c r="AY34"/>
  <c r="AG34"/>
  <c r="AE34"/>
  <c r="AC34"/>
  <c r="AA34"/>
  <c r="Y34"/>
  <c r="W34"/>
  <c r="U34"/>
  <c r="S34"/>
  <c r="Q34"/>
  <c r="O34"/>
  <c r="M34"/>
  <c r="K34"/>
  <c r="I34"/>
  <c r="G34"/>
  <c r="E34"/>
  <c r="C34"/>
  <c r="DI33"/>
  <c r="DG33"/>
  <c r="DE33"/>
  <c r="DC33"/>
  <c r="DA33"/>
  <c r="CY33"/>
  <c r="CW33"/>
  <c r="CU33"/>
  <c r="CS33"/>
  <c r="CQ33"/>
  <c r="CO33"/>
  <c r="CM33"/>
  <c r="CK33"/>
  <c r="CI33"/>
  <c r="CG33"/>
  <c r="CE33"/>
  <c r="CC33"/>
  <c r="CA33"/>
  <c r="BY33"/>
  <c r="BW33"/>
  <c r="BU33"/>
  <c r="BS33"/>
  <c r="BQ33"/>
  <c r="BO33"/>
  <c r="BM33"/>
  <c r="BK33"/>
  <c r="BI33"/>
  <c r="BG33"/>
  <c r="BE33"/>
  <c r="BC33"/>
  <c r="BA33"/>
  <c r="AY33"/>
  <c r="AG33"/>
  <c r="AE33"/>
  <c r="AC33"/>
  <c r="AA33"/>
  <c r="Y33"/>
  <c r="W33"/>
  <c r="U33"/>
  <c r="S33"/>
  <c r="Q33"/>
  <c r="O33"/>
  <c r="M33"/>
  <c r="K33"/>
  <c r="I33"/>
  <c r="G33"/>
  <c r="E33"/>
  <c r="C33"/>
  <c r="DI6"/>
  <c r="DG6"/>
  <c r="DE6"/>
  <c r="DC6"/>
  <c r="DA6"/>
  <c r="CY6"/>
  <c r="CW6"/>
  <c r="CU6"/>
  <c r="CS6"/>
  <c r="CQ6"/>
  <c r="CO6"/>
  <c r="CM6"/>
  <c r="CK6"/>
  <c r="CI6"/>
  <c r="CG6"/>
  <c r="CE6"/>
  <c r="CC6"/>
  <c r="CA6"/>
  <c r="BY6"/>
  <c r="BW6"/>
  <c r="BU6"/>
  <c r="BS6"/>
  <c r="BQ6"/>
  <c r="BO6"/>
  <c r="BM6"/>
  <c r="BK6"/>
  <c r="BI6"/>
  <c r="BG6"/>
  <c r="BE6"/>
  <c r="BC6"/>
  <c r="BA6"/>
  <c r="AY6"/>
  <c r="AW6"/>
  <c r="AU6"/>
  <c r="AS6"/>
  <c r="AQ6"/>
  <c r="AO6"/>
  <c r="AM6"/>
  <c r="AK6"/>
  <c r="AI6"/>
  <c r="AG6"/>
  <c r="AE6"/>
  <c r="AC6"/>
  <c r="AA6"/>
  <c r="Y6"/>
  <c r="W6"/>
  <c r="U6"/>
  <c r="S6"/>
  <c r="Q6"/>
  <c r="O6"/>
  <c r="M6"/>
  <c r="K6"/>
  <c r="I6"/>
  <c r="G6"/>
  <c r="E6"/>
  <c r="C6"/>
  <c r="DI32"/>
  <c r="DG32"/>
  <c r="DE32"/>
  <c r="DC32"/>
  <c r="DA32"/>
  <c r="CY32"/>
  <c r="CW32"/>
  <c r="CU32"/>
  <c r="CS32"/>
  <c r="CQ32"/>
  <c r="CO32"/>
  <c r="CM32"/>
  <c r="CK32"/>
  <c r="CI32"/>
  <c r="CG32"/>
  <c r="CE32"/>
  <c r="CC32"/>
  <c r="CA32"/>
  <c r="BY32"/>
  <c r="BW32"/>
  <c r="BU32"/>
  <c r="BS32"/>
  <c r="BQ32"/>
  <c r="BO32"/>
  <c r="BM32"/>
  <c r="BK32"/>
  <c r="BI32"/>
  <c r="BG32"/>
  <c r="BE32"/>
  <c r="BC32"/>
  <c r="BA32"/>
  <c r="AY32"/>
  <c r="AG32"/>
  <c r="AE32"/>
  <c r="AC32"/>
  <c r="AA32"/>
  <c r="Y32"/>
  <c r="W32"/>
  <c r="U32"/>
  <c r="S32"/>
  <c r="Q32"/>
  <c r="O32"/>
  <c r="M32"/>
  <c r="K32"/>
  <c r="I32"/>
  <c r="G32"/>
  <c r="E32"/>
  <c r="DI31"/>
  <c r="DG31"/>
  <c r="DE31"/>
  <c r="DC31"/>
  <c r="DA31"/>
  <c r="CY31"/>
  <c r="CW31"/>
  <c r="CU31"/>
  <c r="CS31"/>
  <c r="CQ31"/>
  <c r="CO31"/>
  <c r="CM31"/>
  <c r="CK31"/>
  <c r="CI31"/>
  <c r="CG31"/>
  <c r="CE31"/>
  <c r="CC31"/>
  <c r="CA31"/>
  <c r="BY31"/>
  <c r="BW31"/>
  <c r="BU31"/>
  <c r="BS31"/>
  <c r="BQ31"/>
  <c r="BO31"/>
  <c r="BM31"/>
  <c r="BK31"/>
  <c r="BI31"/>
  <c r="BG31"/>
  <c r="BE31"/>
  <c r="BC31"/>
  <c r="BA31"/>
  <c r="AY31"/>
  <c r="AW31"/>
  <c r="AU31"/>
  <c r="AS31"/>
  <c r="AQ31"/>
  <c r="AO31"/>
  <c r="AM31"/>
  <c r="AK31"/>
  <c r="AI31"/>
  <c r="AG31"/>
  <c r="AE31"/>
  <c r="AC31"/>
  <c r="AA31"/>
  <c r="Y31"/>
  <c r="W31"/>
  <c r="U31"/>
  <c r="S31"/>
  <c r="Q31"/>
  <c r="O31"/>
  <c r="M31"/>
  <c r="K31"/>
  <c r="I31"/>
  <c r="G31"/>
  <c r="E31"/>
  <c r="C31"/>
  <c r="DI30"/>
  <c r="DG30"/>
  <c r="DE30"/>
  <c r="DC30"/>
  <c r="DA30"/>
  <c r="CY30"/>
  <c r="CW30"/>
  <c r="CU30"/>
  <c r="CS30"/>
  <c r="CQ30"/>
  <c r="CO30"/>
  <c r="CM30"/>
  <c r="CK30"/>
  <c r="CI30"/>
  <c r="CG30"/>
  <c r="CE30"/>
  <c r="CC30"/>
  <c r="CA30"/>
  <c r="BY30"/>
  <c r="BW30"/>
  <c r="BU30"/>
  <c r="BS30"/>
  <c r="BQ30"/>
  <c r="BO30"/>
  <c r="BM30"/>
  <c r="BK30"/>
  <c r="BI30"/>
  <c r="BG30"/>
  <c r="BE30"/>
  <c r="BC30"/>
  <c r="BA30"/>
  <c r="AY30"/>
  <c r="AW30"/>
  <c r="AU30"/>
  <c r="AS30"/>
  <c r="AQ30"/>
  <c r="AO30"/>
  <c r="AM30"/>
  <c r="AK30"/>
  <c r="AI30"/>
  <c r="AG30"/>
  <c r="AE30"/>
  <c r="AC30"/>
  <c r="AA30"/>
  <c r="Y30"/>
  <c r="W30"/>
  <c r="U30"/>
  <c r="S30"/>
  <c r="Q30"/>
  <c r="O30"/>
  <c r="M30"/>
  <c r="K30"/>
  <c r="I30"/>
  <c r="G30"/>
  <c r="E30"/>
  <c r="C30"/>
  <c r="DI29"/>
  <c r="DG29"/>
  <c r="DE29"/>
  <c r="DC29"/>
  <c r="DA29"/>
  <c r="CY29"/>
  <c r="CW29"/>
  <c r="CU29"/>
  <c r="CS29"/>
  <c r="CQ29"/>
  <c r="CO29"/>
  <c r="CM29"/>
  <c r="CK29"/>
  <c r="CI29"/>
  <c r="CG29"/>
  <c r="CE29"/>
  <c r="CC29"/>
  <c r="CA29"/>
  <c r="BY29"/>
  <c r="BW29"/>
  <c r="BU29"/>
  <c r="BS29"/>
  <c r="BQ29"/>
  <c r="BO29"/>
  <c r="BM29"/>
  <c r="BK29"/>
  <c r="BI29"/>
  <c r="BG29"/>
  <c r="BE29"/>
  <c r="BC29"/>
  <c r="BA29"/>
  <c r="AY29"/>
  <c r="AW29"/>
  <c r="AU29"/>
  <c r="AS29"/>
  <c r="AQ29"/>
  <c r="AO29"/>
  <c r="AM29"/>
  <c r="AK29"/>
  <c r="AI29"/>
  <c r="AG29"/>
  <c r="AE29"/>
  <c r="AC29"/>
  <c r="AA29"/>
  <c r="Y29"/>
  <c r="W29"/>
  <c r="U29"/>
  <c r="S29"/>
  <c r="Q29"/>
  <c r="O29"/>
  <c r="M29"/>
  <c r="K29"/>
  <c r="I29"/>
  <c r="G29"/>
  <c r="E29"/>
  <c r="C29"/>
  <c r="DI28"/>
  <c r="DG28"/>
  <c r="DE28"/>
  <c r="DC28"/>
  <c r="DA28"/>
  <c r="CY28"/>
  <c r="CW28"/>
  <c r="CU28"/>
  <c r="CS28"/>
  <c r="CQ28"/>
  <c r="CO28"/>
  <c r="CM28"/>
  <c r="CK28"/>
  <c r="CI28"/>
  <c r="CG28"/>
  <c r="CE28"/>
  <c r="CC28"/>
  <c r="CA28"/>
  <c r="BY28"/>
  <c r="BW28"/>
  <c r="BU28"/>
  <c r="BS28"/>
  <c r="BQ28"/>
  <c r="BO28"/>
  <c r="BM28"/>
  <c r="BK28"/>
  <c r="BI28"/>
  <c r="BG28"/>
  <c r="BE28"/>
  <c r="BC28"/>
  <c r="BA28"/>
  <c r="AY28"/>
  <c r="AW28"/>
  <c r="AU28"/>
  <c r="AS28"/>
  <c r="AQ28"/>
  <c r="AO28"/>
  <c r="AM28"/>
  <c r="AK28"/>
  <c r="AI28"/>
  <c r="AG28"/>
  <c r="AE28"/>
  <c r="AC28"/>
  <c r="AA28"/>
  <c r="Y28"/>
  <c r="W28"/>
  <c r="U28"/>
  <c r="S28"/>
  <c r="Q28"/>
  <c r="O28"/>
  <c r="M28"/>
  <c r="K28"/>
  <c r="I28"/>
  <c r="G28"/>
  <c r="E28"/>
  <c r="C28"/>
  <c r="DI27"/>
  <c r="DG27"/>
  <c r="DE27"/>
  <c r="DC27"/>
  <c r="DA27"/>
  <c r="CY27"/>
  <c r="CW27"/>
  <c r="CU27"/>
  <c r="CS27"/>
  <c r="CQ27"/>
  <c r="CO27"/>
  <c r="CM27"/>
  <c r="CK27"/>
  <c r="CI27"/>
  <c r="CG27"/>
  <c r="CE27"/>
  <c r="CC27"/>
  <c r="CA27"/>
  <c r="BY27"/>
  <c r="BW27"/>
  <c r="BU27"/>
  <c r="BS27"/>
  <c r="BQ27"/>
  <c r="BO27"/>
  <c r="BM27"/>
  <c r="BK27"/>
  <c r="BI27"/>
  <c r="BG27"/>
  <c r="BE27"/>
  <c r="BC27"/>
  <c r="BA27"/>
  <c r="AY27"/>
  <c r="AW27"/>
  <c r="AU27"/>
  <c r="AS27"/>
  <c r="AQ27"/>
  <c r="AO27"/>
  <c r="AM27"/>
  <c r="AK27"/>
  <c r="AI27"/>
  <c r="AG27"/>
  <c r="AE27"/>
  <c r="AC27"/>
  <c r="AA27"/>
  <c r="Y27"/>
  <c r="W27"/>
  <c r="U27"/>
  <c r="S27"/>
  <c r="Q27"/>
  <c r="O27"/>
  <c r="M27"/>
  <c r="K27"/>
  <c r="I27"/>
  <c r="G27"/>
  <c r="E27"/>
  <c r="C27"/>
  <c r="DI26"/>
  <c r="DG26"/>
  <c r="DE26"/>
  <c r="DC26"/>
  <c r="DA26"/>
  <c r="CY26"/>
  <c r="CW26"/>
  <c r="CU26"/>
  <c r="CS26"/>
  <c r="CQ26"/>
  <c r="CO26"/>
  <c r="CM26"/>
  <c r="CK26"/>
  <c r="CI26"/>
  <c r="CG26"/>
  <c r="CE26"/>
  <c r="CC26"/>
  <c r="CA26"/>
  <c r="BY26"/>
  <c r="BW26"/>
  <c r="BU26"/>
  <c r="BS26"/>
  <c r="BQ26"/>
  <c r="BO26"/>
  <c r="BM26"/>
  <c r="BK26"/>
  <c r="BI26"/>
  <c r="BG26"/>
  <c r="BE26"/>
  <c r="BC26"/>
  <c r="BA26"/>
  <c r="AY26"/>
  <c r="AW26"/>
  <c r="AU26"/>
  <c r="AS26"/>
  <c r="AQ26"/>
  <c r="AO26"/>
  <c r="AM26"/>
  <c r="AK26"/>
  <c r="AI26"/>
  <c r="AG26"/>
  <c r="AE26"/>
  <c r="AC26"/>
  <c r="AA26"/>
  <c r="Y26"/>
  <c r="W26"/>
  <c r="U26"/>
  <c r="S26"/>
  <c r="Q26"/>
  <c r="O26"/>
  <c r="M26"/>
  <c r="K26"/>
  <c r="I26"/>
  <c r="G26"/>
  <c r="E26"/>
  <c r="C26"/>
  <c r="BM25"/>
  <c r="BK25"/>
  <c r="BI25"/>
  <c r="BG25"/>
  <c r="BE25"/>
  <c r="BC25"/>
  <c r="BA25"/>
  <c r="AY25"/>
  <c r="DI25"/>
  <c r="DG25"/>
  <c r="DE25"/>
  <c r="DC25"/>
  <c r="DA25"/>
  <c r="CY25"/>
  <c r="DI24"/>
  <c r="DG24"/>
  <c r="DE24"/>
  <c r="DC24"/>
  <c r="DA24"/>
  <c r="CY24"/>
  <c r="CW25"/>
  <c r="CU25"/>
  <c r="CU24"/>
  <c r="CS25"/>
  <c r="CQ25"/>
  <c r="CS24"/>
  <c r="CQ24"/>
  <c r="CO25"/>
  <c r="CM25"/>
  <c r="CK25"/>
  <c r="CI25"/>
  <c r="CM24"/>
  <c r="CK24"/>
  <c r="CI24"/>
  <c r="CG25"/>
  <c r="CE25"/>
  <c r="CE24"/>
  <c r="CC25"/>
  <c r="CA25"/>
  <c r="BY25"/>
  <c r="BW25"/>
  <c r="BU25"/>
  <c r="BS25"/>
  <c r="CC24"/>
  <c r="CA24"/>
  <c r="BY24"/>
  <c r="BW24"/>
  <c r="BU24"/>
  <c r="BS24"/>
  <c r="BQ25"/>
  <c r="BO25"/>
  <c r="BO24"/>
  <c r="AW25"/>
  <c r="AU25"/>
  <c r="AS25"/>
  <c r="AQ25"/>
  <c r="AO25"/>
  <c r="AM25"/>
  <c r="AK25"/>
  <c r="AI25"/>
  <c r="AW24"/>
  <c r="AU24"/>
  <c r="AS24"/>
  <c r="AQ24"/>
  <c r="AO24"/>
  <c r="AM24"/>
  <c r="AK24"/>
  <c r="AI24"/>
  <c r="AG25"/>
  <c r="AE25"/>
  <c r="AC25"/>
  <c r="AA25"/>
  <c r="Y25"/>
  <c r="W25"/>
  <c r="U25"/>
  <c r="S25"/>
  <c r="AG24"/>
  <c r="AE24"/>
  <c r="AC24"/>
  <c r="AA24"/>
  <c r="Y24"/>
  <c r="W24"/>
  <c r="U24"/>
  <c r="S24"/>
  <c r="Q25"/>
  <c r="O25"/>
  <c r="M25"/>
  <c r="K25"/>
  <c r="I25"/>
  <c r="G25"/>
  <c r="Q24"/>
  <c r="O24"/>
  <c r="M24"/>
  <c r="K24"/>
  <c r="I24"/>
  <c r="G24"/>
  <c r="E25"/>
  <c r="C25"/>
  <c r="C24"/>
  <c r="CW24"/>
  <c r="CO24"/>
  <c r="CG24"/>
  <c r="BQ24"/>
  <c r="BM24"/>
  <c r="BK24"/>
  <c r="BI24"/>
  <c r="BG24"/>
  <c r="BE24"/>
  <c r="BC24"/>
  <c r="BA24"/>
  <c r="AY24"/>
  <c r="E24"/>
  <c r="DI23"/>
  <c r="DG23"/>
  <c r="DE23"/>
  <c r="DC23"/>
  <c r="DA23"/>
  <c r="CY23"/>
  <c r="CW23"/>
  <c r="CU23"/>
  <c r="CS23"/>
  <c r="CQ23"/>
  <c r="CO23"/>
  <c r="CM23"/>
  <c r="CK23"/>
  <c r="CI23"/>
  <c r="CG23"/>
  <c r="CE23"/>
  <c r="CC23"/>
  <c r="CA23"/>
  <c r="BY23"/>
  <c r="BW23"/>
  <c r="BU23"/>
  <c r="BS23"/>
  <c r="BQ23"/>
  <c r="BO23"/>
  <c r="BM23"/>
  <c r="BK23"/>
  <c r="BI23"/>
  <c r="BG23"/>
  <c r="BE23"/>
  <c r="BC23"/>
  <c r="BA23"/>
  <c r="AY23"/>
  <c r="AW23"/>
  <c r="AU23"/>
  <c r="AS23"/>
  <c r="AQ23"/>
  <c r="AO23"/>
  <c r="AM23"/>
  <c r="AK23"/>
  <c r="AI23"/>
  <c r="AG23"/>
  <c r="AE23"/>
  <c r="AC23"/>
  <c r="AA23"/>
  <c r="Y23"/>
  <c r="W23"/>
  <c r="U23"/>
  <c r="S23"/>
  <c r="Q23"/>
  <c r="O23"/>
  <c r="M23"/>
  <c r="K23"/>
  <c r="I23"/>
  <c r="G23"/>
  <c r="E23"/>
  <c r="C23"/>
  <c r="DI5"/>
  <c r="DG5"/>
  <c r="DE5"/>
  <c r="DC5"/>
  <c r="DA5"/>
  <c r="CY5"/>
  <c r="CW5"/>
  <c r="CU5"/>
  <c r="CS5"/>
  <c r="CQ5"/>
  <c r="CO5"/>
  <c r="CM5"/>
  <c r="CK5"/>
  <c r="CI5"/>
  <c r="CG5"/>
  <c r="CE5"/>
  <c r="CC5"/>
  <c r="CA5"/>
  <c r="BY5"/>
  <c r="BW5"/>
  <c r="BU5"/>
  <c r="BS5"/>
  <c r="BQ5"/>
  <c r="BO5"/>
  <c r="BM5"/>
  <c r="BK5"/>
  <c r="BI5"/>
  <c r="BG5"/>
  <c r="BE5"/>
  <c r="BC5"/>
  <c r="BA5"/>
  <c r="AY5"/>
  <c r="AW5"/>
  <c r="AU5"/>
  <c r="AS5"/>
  <c r="AQ5"/>
  <c r="AO5"/>
  <c r="AM5"/>
  <c r="AK5"/>
  <c r="AI5"/>
  <c r="AG5"/>
  <c r="AE5"/>
  <c r="AC5"/>
  <c r="AA5"/>
  <c r="Y5"/>
  <c r="W5"/>
  <c r="U5"/>
  <c r="S5"/>
  <c r="Q5"/>
  <c r="O5"/>
  <c r="M5"/>
  <c r="K5"/>
  <c r="I5"/>
  <c r="G5"/>
  <c r="E5"/>
  <c r="C5"/>
  <c r="DI22"/>
  <c r="DG22"/>
  <c r="DE22"/>
  <c r="DC22"/>
  <c r="DA22"/>
  <c r="CY22"/>
  <c r="CW22"/>
  <c r="CU22"/>
  <c r="CS22"/>
  <c r="CQ22"/>
  <c r="CO22"/>
  <c r="CM22"/>
  <c r="CK22"/>
  <c r="CI22"/>
  <c r="CG22"/>
  <c r="CE22"/>
  <c r="CC22"/>
  <c r="CA22"/>
  <c r="BY22"/>
  <c r="BW22"/>
  <c r="BU22"/>
  <c r="BS22"/>
  <c r="BQ22"/>
  <c r="BO22"/>
  <c r="BM22"/>
  <c r="BK22"/>
  <c r="BI22"/>
  <c r="BG22"/>
  <c r="BE22"/>
  <c r="BC22"/>
  <c r="BA22"/>
  <c r="AY22"/>
  <c r="AW22"/>
  <c r="AU22"/>
  <c r="AS22"/>
  <c r="AQ22"/>
  <c r="AO22"/>
  <c r="AM22"/>
  <c r="AK22"/>
  <c r="AI22"/>
  <c r="AG22"/>
  <c r="AE22"/>
  <c r="AC22"/>
  <c r="AA22"/>
  <c r="Y22"/>
  <c r="W22"/>
  <c r="U22"/>
  <c r="S22"/>
  <c r="Q22"/>
  <c r="O22"/>
  <c r="M22"/>
  <c r="K22"/>
  <c r="I22"/>
  <c r="G22"/>
  <c r="E22"/>
  <c r="C22"/>
  <c r="DI21"/>
  <c r="DG21"/>
  <c r="DE21"/>
  <c r="DC21"/>
  <c r="DA21"/>
  <c r="CY21"/>
  <c r="CW21"/>
  <c r="CU21"/>
  <c r="CS21"/>
  <c r="CQ21"/>
  <c r="CO21"/>
  <c r="CM21"/>
  <c r="CK21"/>
  <c r="CI21"/>
  <c r="CG21"/>
  <c r="CE21"/>
  <c r="CC21"/>
  <c r="CA21"/>
  <c r="BY21"/>
  <c r="BW21"/>
  <c r="BU21"/>
  <c r="BS21"/>
  <c r="BQ21"/>
  <c r="BO21"/>
  <c r="BM21"/>
  <c r="BK21"/>
  <c r="BI21"/>
  <c r="BG21"/>
  <c r="BE21"/>
  <c r="BC21"/>
  <c r="BA21"/>
  <c r="AY21"/>
  <c r="AW21"/>
  <c r="AU21"/>
  <c r="AS21"/>
  <c r="AQ21"/>
  <c r="AO21"/>
  <c r="AM21"/>
  <c r="AK21"/>
  <c r="AI21"/>
  <c r="AG21"/>
  <c r="AE21"/>
  <c r="AC21"/>
  <c r="AA21"/>
  <c r="Y21"/>
  <c r="W21"/>
  <c r="U21"/>
  <c r="S21"/>
  <c r="Q21"/>
  <c r="O21"/>
  <c r="M21"/>
  <c r="K21"/>
  <c r="I21"/>
  <c r="G21"/>
  <c r="E21"/>
  <c r="C21"/>
  <c r="DI20"/>
  <c r="DG20"/>
  <c r="DE20"/>
  <c r="DC20"/>
  <c r="DA20"/>
  <c r="CY20"/>
  <c r="CW20"/>
  <c r="CU20"/>
  <c r="CS20"/>
  <c r="CQ20"/>
  <c r="CO20"/>
  <c r="CM20"/>
  <c r="CK20"/>
  <c r="CI20"/>
  <c r="CG20"/>
  <c r="CE20"/>
  <c r="CC20"/>
  <c r="CA20"/>
  <c r="BY20"/>
  <c r="BW20"/>
  <c r="BU20"/>
  <c r="BS20"/>
  <c r="BQ20"/>
  <c r="BO20"/>
  <c r="BM20"/>
  <c r="BK20"/>
  <c r="BI20"/>
  <c r="BG20"/>
  <c r="BE20"/>
  <c r="BC20"/>
  <c r="BA20"/>
  <c r="AY20"/>
  <c r="AW20"/>
  <c r="AU20"/>
  <c r="AS20"/>
  <c r="AQ20"/>
  <c r="AO20"/>
  <c r="AM20"/>
  <c r="AK20"/>
  <c r="AI20"/>
  <c r="AG20"/>
  <c r="AE20"/>
  <c r="AC20"/>
  <c r="AA20"/>
  <c r="Y20"/>
  <c r="W20"/>
  <c r="U20"/>
  <c r="S20"/>
  <c r="Q20"/>
  <c r="O20"/>
  <c r="M20"/>
  <c r="K20"/>
  <c r="I20"/>
  <c r="G20"/>
  <c r="E20"/>
  <c r="C20"/>
  <c r="DI19"/>
  <c r="DG19"/>
  <c r="DE19"/>
  <c r="DC19"/>
  <c r="DA19"/>
  <c r="CY19"/>
  <c r="CW19"/>
  <c r="CU19"/>
  <c r="CS19"/>
  <c r="CQ19"/>
  <c r="CO19"/>
  <c r="CM19"/>
  <c r="CK19"/>
  <c r="CI19"/>
  <c r="CG19"/>
  <c r="CE19"/>
  <c r="CC19"/>
  <c r="CA19"/>
  <c r="BY19"/>
  <c r="BW19"/>
  <c r="BU19"/>
  <c r="BS19"/>
  <c r="BQ19"/>
  <c r="BO19"/>
  <c r="BM19"/>
  <c r="BK19"/>
  <c r="BI19"/>
  <c r="BG19"/>
  <c r="BE19"/>
  <c r="BC19"/>
  <c r="BA19"/>
  <c r="AY19"/>
  <c r="AW19"/>
  <c r="AU19"/>
  <c r="AS19"/>
  <c r="AQ19"/>
  <c r="AO19"/>
  <c r="AM19"/>
  <c r="AK19"/>
  <c r="AI19"/>
  <c r="AG19"/>
  <c r="AE19"/>
  <c r="AC19"/>
  <c r="AA19"/>
  <c r="Y19"/>
  <c r="W19"/>
  <c r="U19"/>
  <c r="S19"/>
  <c r="Q19"/>
  <c r="O19"/>
  <c r="M19"/>
  <c r="K19"/>
  <c r="I19"/>
  <c r="G19"/>
  <c r="E19"/>
  <c r="C19"/>
  <c r="DI18"/>
  <c r="DG18"/>
  <c r="DE18"/>
  <c r="DC18"/>
  <c r="DA18"/>
  <c r="CY18"/>
  <c r="CW18"/>
  <c r="CU18"/>
  <c r="CS18"/>
  <c r="CQ18"/>
  <c r="CO18"/>
  <c r="CM18"/>
  <c r="CK18"/>
  <c r="CI18"/>
  <c r="CG18"/>
  <c r="CE18"/>
  <c r="CC18"/>
  <c r="CA18"/>
  <c r="BY18"/>
  <c r="BW18"/>
  <c r="BU18"/>
  <c r="BS18"/>
  <c r="BQ18"/>
  <c r="BO18"/>
  <c r="BM18"/>
  <c r="BK18"/>
  <c r="BI18"/>
  <c r="BG18"/>
  <c r="BE18"/>
  <c r="BC18"/>
  <c r="BA18"/>
  <c r="AY18"/>
  <c r="AG18"/>
  <c r="AE18"/>
  <c r="AC18"/>
  <c r="AA18"/>
  <c r="Y18"/>
  <c r="W18"/>
  <c r="U18"/>
  <c r="S18"/>
  <c r="Q18"/>
  <c r="O18"/>
  <c r="M18"/>
  <c r="K18"/>
  <c r="I18"/>
  <c r="G18"/>
  <c r="E18"/>
  <c r="C18"/>
  <c r="AW18"/>
  <c r="AU18"/>
  <c r="AS18"/>
  <c r="AQ18"/>
  <c r="AO18"/>
  <c r="AM18"/>
  <c r="AK18"/>
  <c r="AI18"/>
  <c r="AW17"/>
  <c r="AU17"/>
  <c r="AS17"/>
  <c r="AQ17"/>
  <c r="AO17"/>
  <c r="AM17"/>
  <c r="AK17"/>
  <c r="AI17"/>
  <c r="DI17"/>
  <c r="DG17"/>
  <c r="DE17"/>
  <c r="DC17"/>
  <c r="DA17"/>
  <c r="CY17"/>
  <c r="CW17"/>
  <c r="CU17"/>
  <c r="CS17"/>
  <c r="CQ17"/>
  <c r="CO17"/>
  <c r="CM17"/>
  <c r="CK17"/>
  <c r="CI17"/>
  <c r="CG17"/>
  <c r="CE17"/>
  <c r="CC17"/>
  <c r="CA17"/>
  <c r="BY17"/>
  <c r="BW17"/>
  <c r="BU17"/>
  <c r="BS17"/>
  <c r="BQ17"/>
  <c r="BO17"/>
  <c r="BM17"/>
  <c r="BK17"/>
  <c r="BI17"/>
  <c r="BG17"/>
  <c r="BE17"/>
  <c r="BC17"/>
  <c r="BA17"/>
  <c r="AY17"/>
  <c r="AG17"/>
  <c r="AE17"/>
  <c r="AC17"/>
  <c r="AA17"/>
  <c r="Y17"/>
  <c r="W17"/>
  <c r="U17"/>
  <c r="S17"/>
  <c r="Q17"/>
  <c r="O17"/>
  <c r="M17"/>
  <c r="K17"/>
  <c r="I17"/>
  <c r="G17"/>
  <c r="E17"/>
  <c r="C17"/>
  <c r="DI16"/>
  <c r="DG16"/>
  <c r="DE16"/>
  <c r="DC16"/>
  <c r="DA16"/>
  <c r="CY16"/>
  <c r="CW16"/>
  <c r="CU16"/>
  <c r="CS16"/>
  <c r="CQ16"/>
  <c r="CO16"/>
  <c r="CM16"/>
  <c r="CK16"/>
  <c r="CI16"/>
  <c r="CG16"/>
  <c r="CE16"/>
  <c r="CC16"/>
  <c r="CA16"/>
  <c r="BY16"/>
  <c r="BW16"/>
  <c r="BU16"/>
  <c r="BS16"/>
  <c r="BQ16"/>
  <c r="BO16"/>
  <c r="BM16"/>
  <c r="BK16"/>
  <c r="BI16"/>
  <c r="BG16"/>
  <c r="BE16"/>
  <c r="BC16"/>
  <c r="BA16"/>
  <c r="AY16"/>
  <c r="AW16"/>
  <c r="AU16"/>
  <c r="AS16"/>
  <c r="AQ16"/>
  <c r="AO16"/>
  <c r="AM16"/>
  <c r="AK16"/>
  <c r="AI16"/>
  <c r="AG16"/>
  <c r="AE16"/>
  <c r="AC16"/>
  <c r="AA16"/>
  <c r="Y16"/>
  <c r="W16"/>
  <c r="U16"/>
  <c r="S16"/>
  <c r="Q16"/>
  <c r="O16"/>
  <c r="M16"/>
  <c r="K16"/>
  <c r="I16"/>
  <c r="G16"/>
  <c r="E16"/>
  <c r="C16"/>
  <c r="DI15"/>
  <c r="DG15"/>
  <c r="DE15"/>
  <c r="DC15"/>
  <c r="DA15"/>
  <c r="CY15"/>
  <c r="CW15"/>
  <c r="CU15"/>
  <c r="CS15"/>
  <c r="CQ15"/>
  <c r="CO15"/>
  <c r="CM15"/>
  <c r="CK15"/>
  <c r="CI15"/>
  <c r="CG15"/>
  <c r="CE15"/>
  <c r="CC15"/>
  <c r="CA15"/>
  <c r="BY15"/>
  <c r="BW15"/>
  <c r="BU15"/>
  <c r="BS15"/>
  <c r="BQ15"/>
  <c r="BO15"/>
  <c r="BM15"/>
  <c r="BK15"/>
  <c r="BI15"/>
  <c r="BG15"/>
  <c r="BE15"/>
  <c r="BC15"/>
  <c r="BA15"/>
  <c r="AY15"/>
  <c r="AW15"/>
  <c r="AU15"/>
  <c r="AS15"/>
  <c r="AQ15"/>
  <c r="AO15"/>
  <c r="AM15"/>
  <c r="AK15"/>
  <c r="AI15"/>
  <c r="AG15"/>
  <c r="AE15"/>
  <c r="AC15"/>
  <c r="AA15"/>
  <c r="Y15"/>
  <c r="W15"/>
  <c r="U15"/>
  <c r="S15"/>
  <c r="Q15"/>
  <c r="O15"/>
  <c r="M15"/>
  <c r="K15"/>
  <c r="I15"/>
  <c r="G15"/>
  <c r="E15"/>
  <c r="C15"/>
  <c r="DI14"/>
  <c r="DG14"/>
  <c r="DE14"/>
  <c r="DC14"/>
  <c r="DA14"/>
  <c r="CY14"/>
  <c r="CW14"/>
  <c r="CU14"/>
  <c r="CS14"/>
  <c r="CQ14"/>
  <c r="CO14"/>
  <c r="CM14"/>
  <c r="CK14"/>
  <c r="CI14"/>
  <c r="CG14"/>
  <c r="CE14"/>
  <c r="CC14"/>
  <c r="CA14"/>
  <c r="BY14"/>
  <c r="BW14"/>
  <c r="BU14"/>
  <c r="BS14"/>
  <c r="BQ14"/>
  <c r="BO14"/>
  <c r="BM14"/>
  <c r="BK14"/>
  <c r="BI14"/>
  <c r="BG14"/>
  <c r="BE14"/>
  <c r="BC14"/>
  <c r="BA14"/>
  <c r="AY14"/>
  <c r="AW14"/>
  <c r="AU14"/>
  <c r="AS14"/>
  <c r="AQ14"/>
  <c r="AO14"/>
  <c r="AM14"/>
  <c r="AK14"/>
  <c r="AI14"/>
  <c r="AG14"/>
  <c r="AE14"/>
  <c r="AC14"/>
  <c r="AA14"/>
  <c r="Y14"/>
  <c r="W14"/>
  <c r="U14"/>
  <c r="S14"/>
  <c r="Q14"/>
  <c r="O14"/>
  <c r="M14"/>
  <c r="K14"/>
  <c r="I14"/>
  <c r="G14"/>
  <c r="E14"/>
  <c r="C14"/>
  <c r="DI13"/>
  <c r="DG13"/>
  <c r="DE13"/>
  <c r="DC13"/>
  <c r="DA13"/>
  <c r="CY13"/>
  <c r="CW13"/>
  <c r="CU13"/>
  <c r="CS13"/>
  <c r="CQ13"/>
  <c r="CO13"/>
  <c r="CM13"/>
  <c r="CK13"/>
  <c r="CI13"/>
  <c r="CG13"/>
  <c r="CE13"/>
  <c r="CC13"/>
  <c r="CA13"/>
  <c r="BY13"/>
  <c r="BW13"/>
  <c r="BU13"/>
  <c r="BS13"/>
  <c r="BQ13"/>
  <c r="BO13"/>
  <c r="BM13"/>
  <c r="BK13"/>
  <c r="BI13"/>
  <c r="BG13"/>
  <c r="BE13"/>
  <c r="BC13"/>
  <c r="BA13"/>
  <c r="AY13"/>
  <c r="AW13"/>
  <c r="AU13"/>
  <c r="AS13"/>
  <c r="AQ13"/>
  <c r="AO13"/>
  <c r="AM13"/>
  <c r="AK13"/>
  <c r="AI13"/>
  <c r="AG13"/>
  <c r="AE13"/>
  <c r="AC13"/>
  <c r="AA13"/>
  <c r="Y13"/>
  <c r="W13"/>
  <c r="U13"/>
  <c r="S13"/>
  <c r="Q13"/>
  <c r="O13"/>
  <c r="M13"/>
  <c r="K13"/>
  <c r="I13"/>
  <c r="G13"/>
  <c r="E13"/>
  <c r="C13"/>
  <c r="DI4"/>
  <c r="DG4"/>
  <c r="DE4"/>
  <c r="DC4"/>
  <c r="DA4"/>
  <c r="CY4"/>
  <c r="CW4"/>
  <c r="CU4"/>
  <c r="CS4"/>
  <c r="CQ4"/>
  <c r="CO4"/>
  <c r="CM4"/>
  <c r="CK4"/>
  <c r="CI4"/>
  <c r="CG4"/>
  <c r="CE4"/>
  <c r="CC4"/>
  <c r="CA4"/>
  <c r="BY4"/>
  <c r="BW4"/>
  <c r="BU4"/>
  <c r="BS4"/>
  <c r="BQ4"/>
  <c r="BO4"/>
  <c r="BM4"/>
  <c r="BK4"/>
  <c r="BI4"/>
  <c r="BG4"/>
  <c r="BE4"/>
  <c r="BC4"/>
  <c r="BA4"/>
  <c r="AY4"/>
  <c r="AW4"/>
  <c r="AU4"/>
  <c r="AS4"/>
  <c r="AQ4"/>
  <c r="AO4"/>
  <c r="AM4"/>
  <c r="AK4"/>
  <c r="AI4"/>
  <c r="AG4"/>
  <c r="AE4"/>
  <c r="AC4"/>
  <c r="AA4"/>
  <c r="Y4"/>
  <c r="W4"/>
  <c r="U4"/>
  <c r="S4"/>
  <c r="Q4"/>
  <c r="O4"/>
  <c r="M4"/>
  <c r="K4"/>
  <c r="I4"/>
  <c r="G4"/>
  <c r="E4"/>
  <c r="AQ57"/>
  <c r="G6" i="6"/>
  <c r="AK57" i="1"/>
  <c r="G6" i="3"/>
  <c r="AO57" i="1"/>
  <c r="G6" i="5"/>
  <c r="AU57" i="1"/>
  <c r="AM57"/>
  <c r="G6" i="4"/>
  <c r="AW57" i="1"/>
  <c r="G3" i="8"/>
  <c r="AI57" i="1"/>
  <c r="G6" i="2"/>
  <c r="AS57" i="1"/>
  <c r="G6" i="7"/>
  <c r="BW57" i="1"/>
  <c r="K6" i="6"/>
  <c r="CM57" i="1"/>
  <c r="M6" i="6"/>
  <c r="K57" i="1"/>
  <c r="C6" i="6"/>
  <c r="DC57" i="1"/>
  <c r="O6" i="6"/>
  <c r="AA57" i="1"/>
  <c r="E6" i="6"/>
  <c r="BG57" i="1"/>
  <c r="I6" i="6"/>
  <c r="AE57" i="1"/>
  <c r="CA57"/>
  <c r="BQ57"/>
  <c r="U57"/>
  <c r="S57"/>
  <c r="Y57"/>
  <c r="E6" i="5"/>
  <c r="AG57" i="1"/>
  <c r="E3" i="8"/>
  <c r="AC57" i="1"/>
  <c r="W57"/>
  <c r="E6" i="4"/>
  <c r="E57" i="1"/>
  <c r="O57"/>
  <c r="I57"/>
  <c r="C6" i="5"/>
  <c r="G57" i="1"/>
  <c r="C6" i="4"/>
  <c r="Q57" i="1"/>
  <c r="C3" i="8"/>
  <c r="C57" i="1"/>
  <c r="M57"/>
  <c r="BA57"/>
  <c r="BM57"/>
  <c r="I3" i="8"/>
  <c r="BE57" i="1"/>
  <c r="I6" i="5"/>
  <c r="BK57" i="1"/>
  <c r="AY57"/>
  <c r="BI57"/>
  <c r="BC57"/>
  <c r="I6" i="4"/>
  <c r="BU57" i="1"/>
  <c r="K6" i="5"/>
  <c r="BO57" i="1"/>
  <c r="CC57"/>
  <c r="K3" i="8"/>
  <c r="BY57" i="1"/>
  <c r="BS57"/>
  <c r="K6" i="4"/>
  <c r="CG57" i="1"/>
  <c r="M6" i="3"/>
  <c r="DG57" i="1"/>
  <c r="CQ57"/>
  <c r="CK57"/>
  <c r="M6" i="5"/>
  <c r="CE57" i="1"/>
  <c r="M6" i="2"/>
  <c r="CS57" i="1"/>
  <c r="M3" i="8"/>
  <c r="CO57" i="1"/>
  <c r="M6" i="7"/>
  <c r="CI57" i="1"/>
  <c r="M6" i="4"/>
  <c r="CW57" i="1"/>
  <c r="DA57"/>
  <c r="O6" i="5"/>
  <c r="CU57" i="1"/>
  <c r="DI57"/>
  <c r="O3" i="8"/>
  <c r="DE57" i="1"/>
  <c r="CY57"/>
  <c r="O6" i="4"/>
</calcChain>
</file>

<file path=xl/sharedStrings.xml><?xml version="1.0" encoding="utf-8"?>
<sst xmlns="http://schemas.openxmlformats.org/spreadsheetml/2006/main" count="184" uniqueCount="31">
  <si>
    <t>Comptabilité  heures  +  jours travaillés  -  équipe technique GTR</t>
  </si>
  <si>
    <t>Bruno</t>
  </si>
  <si>
    <t>Jean-Luc</t>
  </si>
  <si>
    <t>Eric G</t>
  </si>
  <si>
    <t>Eric D</t>
  </si>
  <si>
    <t>Philippe</t>
  </si>
  <si>
    <t>Florent</t>
  </si>
  <si>
    <t>Sébastien</t>
  </si>
  <si>
    <t>hrs</t>
  </si>
  <si>
    <t>RN</t>
  </si>
  <si>
    <t>JT</t>
  </si>
  <si>
    <t>6 Jrs</t>
  </si>
  <si>
    <t>dim</t>
  </si>
  <si>
    <t>EM</t>
  </si>
  <si>
    <t>RH</t>
  </si>
  <si>
    <t>HS</t>
  </si>
  <si>
    <t>sem</t>
  </si>
  <si>
    <t>/1575</t>
  </si>
  <si>
    <t>/226</t>
  </si>
  <si>
    <t>/12</t>
  </si>
  <si>
    <t>/24</t>
  </si>
  <si>
    <t>/104</t>
  </si>
  <si>
    <t>/90</t>
  </si>
  <si>
    <t>graphique récapitulatif  heures effectuées saison 2007 - 2008</t>
  </si>
  <si>
    <t>rappel des valeurs</t>
  </si>
  <si>
    <t>Jean - Luc</t>
  </si>
  <si>
    <t xml:space="preserve"> </t>
  </si>
  <si>
    <t>graphique récapitulatif  nombre de jours travaillés saison 2007 - 2008</t>
  </si>
  <si>
    <t>graphique récapitulatif  semaines de 6 jours consécutifs  saison 2007 - 2008</t>
  </si>
  <si>
    <t>graphique récapitulatif  nombre de dimanche travaillés  saison 2007 - 2008</t>
  </si>
  <si>
    <t>graphique récapitulatif  écart modulation saison en cours</t>
  </si>
</sst>
</file>

<file path=xl/styles.xml><?xml version="1.0" encoding="utf-8"?>
<styleSheet xmlns="http://schemas.openxmlformats.org/spreadsheetml/2006/main">
  <fonts count="10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sz val="7.5"/>
      <color theme="1"/>
      <name val="Calibri"/>
      <family val="2"/>
      <scheme val="minor"/>
    </font>
    <font>
      <b/>
      <sz val="7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sz val="7.5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gray06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gray0625">
        <bgColor theme="0"/>
      </patternFill>
    </fill>
    <fill>
      <patternFill patternType="gray0625">
        <bgColor theme="0" tint="-0.14996795556505021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7">
    <xf numFmtId="0" fontId="0" fillId="0" borderId="0" xfId="0"/>
    <xf numFmtId="0" fontId="1" fillId="0" borderId="0" xfId="0" applyFont="1" applyAlignment="1">
      <alignment vertical="center"/>
    </xf>
    <xf numFmtId="0" fontId="0" fillId="0" borderId="0" xfId="0" applyAlignment="1">
      <alignment vertical="center"/>
    </xf>
    <xf numFmtId="0" fontId="2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" fillId="0" borderId="0" xfId="0" applyFont="1" applyAlignment="1">
      <alignment horizontal="center"/>
    </xf>
    <xf numFmtId="0" fontId="1" fillId="0" borderId="0" xfId="0" applyFont="1" applyAlignment="1"/>
    <xf numFmtId="0" fontId="4" fillId="0" borderId="8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1" fillId="0" borderId="0" xfId="0" applyFont="1" applyBorder="1" applyAlignment="1"/>
    <xf numFmtId="0" fontId="3" fillId="0" borderId="4" xfId="0" applyFont="1" applyBorder="1" applyAlignment="1">
      <alignment horizontal="center" vertical="center"/>
    </xf>
    <xf numFmtId="0" fontId="3" fillId="3" borderId="0" xfId="0" applyFont="1" applyFill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5" borderId="3" xfId="0" applyFont="1" applyFill="1" applyBorder="1" applyAlignment="1">
      <alignment horizontal="center" vertical="center"/>
    </xf>
    <xf numFmtId="0" fontId="3" fillId="4" borderId="9" xfId="0" applyFont="1" applyFill="1" applyBorder="1" applyAlignment="1">
      <alignment horizontal="center" vertical="center"/>
    </xf>
    <xf numFmtId="0" fontId="3" fillId="5" borderId="9" xfId="0" applyFont="1" applyFill="1" applyBorder="1" applyAlignment="1">
      <alignment horizontal="center" vertical="center"/>
    </xf>
    <xf numFmtId="0" fontId="2" fillId="3" borderId="10" xfId="0" applyFont="1" applyFill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3" fillId="0" borderId="10" xfId="0" applyFont="1" applyBorder="1" applyAlignment="1">
      <alignment vertical="center"/>
    </xf>
    <xf numFmtId="1" fontId="3" fillId="0" borderId="10" xfId="0" applyNumberFormat="1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5" borderId="18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0" borderId="12" xfId="0" applyBorder="1"/>
    <xf numFmtId="0" fontId="0" fillId="0" borderId="0" xfId="0" applyBorder="1"/>
    <xf numFmtId="0" fontId="1" fillId="0" borderId="0" xfId="0" applyFont="1" applyBorder="1" applyAlignment="1">
      <alignment vertical="center"/>
    </xf>
    <xf numFmtId="0" fontId="4" fillId="0" borderId="20" xfId="0" applyFont="1" applyBorder="1" applyAlignment="1">
      <alignment horizontal="center" vertical="center"/>
    </xf>
    <xf numFmtId="0" fontId="3" fillId="4" borderId="21" xfId="0" applyFont="1" applyFill="1" applyBorder="1" applyAlignment="1">
      <alignment horizontal="center" vertical="center"/>
    </xf>
    <xf numFmtId="0" fontId="2" fillId="0" borderId="22" xfId="0" applyFont="1" applyBorder="1" applyAlignment="1">
      <alignment horizontal="center" vertical="center"/>
    </xf>
    <xf numFmtId="0" fontId="4" fillId="2" borderId="23" xfId="0" applyFont="1" applyFill="1" applyBorder="1" applyAlignment="1">
      <alignment horizontal="center" vertical="center"/>
    </xf>
    <xf numFmtId="0" fontId="4" fillId="0" borderId="25" xfId="0" applyFont="1" applyBorder="1" applyAlignment="1">
      <alignment horizontal="center" vertical="center"/>
    </xf>
    <xf numFmtId="0" fontId="4" fillId="0" borderId="17" xfId="0" applyFont="1" applyBorder="1" applyAlignment="1">
      <alignment horizontal="center" vertical="center"/>
    </xf>
    <xf numFmtId="0" fontId="4" fillId="0" borderId="27" xfId="0" applyFont="1" applyBorder="1" applyAlignment="1">
      <alignment horizontal="center" vertical="center"/>
    </xf>
    <xf numFmtId="0" fontId="3" fillId="5" borderId="19" xfId="0" applyFont="1" applyFill="1" applyBorder="1" applyAlignment="1">
      <alignment horizontal="center" vertical="center"/>
    </xf>
    <xf numFmtId="0" fontId="3" fillId="5" borderId="26" xfId="0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5" borderId="28" xfId="0" applyFont="1" applyFill="1" applyBorder="1" applyAlignment="1">
      <alignment horizontal="center" vertical="center"/>
    </xf>
    <xf numFmtId="0" fontId="3" fillId="5" borderId="24" xfId="0" applyFont="1" applyFill="1" applyBorder="1" applyAlignment="1">
      <alignment horizontal="center" vertical="center"/>
    </xf>
    <xf numFmtId="0" fontId="3" fillId="6" borderId="10" xfId="0" applyFont="1" applyFill="1" applyBorder="1" applyAlignment="1">
      <alignment horizontal="center" vertical="center"/>
    </xf>
    <xf numFmtId="0" fontId="3" fillId="6" borderId="6" xfId="0" applyFont="1" applyFill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3" fillId="6" borderId="12" xfId="0" applyFont="1" applyFill="1" applyBorder="1" applyAlignment="1">
      <alignment horizontal="center" vertical="center"/>
    </xf>
    <xf numFmtId="1" fontId="3" fillId="4" borderId="1" xfId="0" applyNumberFormat="1" applyFont="1" applyFill="1" applyBorder="1" applyAlignment="1">
      <alignment horizontal="center" vertical="center"/>
    </xf>
    <xf numFmtId="0" fontId="3" fillId="4" borderId="1" xfId="0" applyNumberFormat="1" applyFont="1" applyFill="1" applyBorder="1" applyAlignment="1">
      <alignment horizontal="center" vertical="center"/>
    </xf>
    <xf numFmtId="0" fontId="3" fillId="4" borderId="2" xfId="0" applyNumberFormat="1" applyFont="1" applyFill="1" applyBorder="1" applyAlignment="1">
      <alignment horizontal="center" vertical="center"/>
    </xf>
    <xf numFmtId="0" fontId="3" fillId="5" borderId="1" xfId="0" applyNumberFormat="1" applyFont="1" applyFill="1" applyBorder="1" applyAlignment="1">
      <alignment horizontal="center" vertical="center"/>
    </xf>
    <xf numFmtId="0" fontId="3" fillId="4" borderId="21" xfId="0" applyNumberFormat="1" applyFont="1" applyFill="1" applyBorder="1" applyAlignment="1">
      <alignment horizontal="center" vertical="center"/>
    </xf>
    <xf numFmtId="0" fontId="3" fillId="5" borderId="19" xfId="0" applyNumberFormat="1" applyFont="1" applyFill="1" applyBorder="1" applyAlignment="1">
      <alignment horizontal="center" vertical="center"/>
    </xf>
    <xf numFmtId="0" fontId="3" fillId="5" borderId="28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0" xfId="0" applyFont="1"/>
    <xf numFmtId="1" fontId="3" fillId="4" borderId="2" xfId="0" applyNumberFormat="1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1" fontId="3" fillId="0" borderId="1" xfId="0" applyNumberFormat="1" applyFont="1" applyFill="1" applyBorder="1" applyAlignment="1">
      <alignment horizontal="center" vertical="center"/>
    </xf>
    <xf numFmtId="0" fontId="3" fillId="0" borderId="0" xfId="0" applyFont="1" applyBorder="1" applyAlignment="1">
      <alignment vertical="center"/>
    </xf>
    <xf numFmtId="0" fontId="0" fillId="0" borderId="0" xfId="0" applyFill="1"/>
    <xf numFmtId="0" fontId="3" fillId="0" borderId="10" xfId="0" applyFont="1" applyFill="1" applyBorder="1" applyAlignment="1">
      <alignment vertical="center"/>
    </xf>
    <xf numFmtId="0" fontId="3" fillId="0" borderId="10" xfId="0" applyFont="1" applyFill="1" applyBorder="1" applyAlignment="1">
      <alignment horizontal="center" vertical="center"/>
    </xf>
    <xf numFmtId="0" fontId="3" fillId="0" borderId="2" xfId="0" applyFont="1" applyFill="1" applyBorder="1" applyAlignment="1">
      <alignment horizontal="center" vertical="center"/>
    </xf>
    <xf numFmtId="0" fontId="3" fillId="0" borderId="21" xfId="0" applyFont="1" applyFill="1" applyBorder="1" applyAlignment="1">
      <alignment horizontal="center" vertical="center"/>
    </xf>
    <xf numFmtId="0" fontId="3" fillId="0" borderId="19" xfId="0" applyFont="1" applyFill="1" applyBorder="1" applyAlignment="1">
      <alignment horizontal="center" vertical="center"/>
    </xf>
    <xf numFmtId="0" fontId="3" fillId="0" borderId="18" xfId="0" applyFont="1" applyFill="1" applyBorder="1" applyAlignment="1">
      <alignment horizontal="center" vertical="center"/>
    </xf>
    <xf numFmtId="0" fontId="3" fillId="0" borderId="28" xfId="0" applyFont="1" applyFill="1" applyBorder="1" applyAlignment="1">
      <alignment horizontal="center" vertical="center"/>
    </xf>
    <xf numFmtId="1" fontId="3" fillId="0" borderId="2" xfId="0" applyNumberFormat="1" applyFont="1" applyFill="1" applyBorder="1" applyAlignment="1">
      <alignment horizontal="center" vertical="center"/>
    </xf>
    <xf numFmtId="0" fontId="1" fillId="0" borderId="0" xfId="0" applyFont="1" applyFill="1" applyAlignment="1">
      <alignment vertical="center"/>
    </xf>
    <xf numFmtId="0" fontId="0" fillId="0" borderId="0" xfId="0" applyFill="1" applyAlignment="1">
      <alignment vertical="center"/>
    </xf>
    <xf numFmtId="0" fontId="2" fillId="0" borderId="4" xfId="0" applyFont="1" applyBorder="1" applyAlignment="1">
      <alignment horizontal="center" vertical="center"/>
    </xf>
    <xf numFmtId="0" fontId="3" fillId="4" borderId="10" xfId="0" applyFont="1" applyFill="1" applyBorder="1" applyAlignment="1">
      <alignment vertical="center"/>
    </xf>
    <xf numFmtId="0" fontId="3" fillId="4" borderId="10" xfId="0" applyFont="1" applyFill="1" applyBorder="1" applyAlignment="1">
      <alignment horizontal="center" vertical="center"/>
    </xf>
    <xf numFmtId="0" fontId="1" fillId="4" borderId="0" xfId="0" applyFont="1" applyFill="1" applyAlignment="1">
      <alignment vertical="center"/>
    </xf>
    <xf numFmtId="0" fontId="0" fillId="4" borderId="0" xfId="0" applyFill="1" applyAlignment="1">
      <alignment vertical="center"/>
    </xf>
    <xf numFmtId="0" fontId="2" fillId="0" borderId="5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0" fontId="7" fillId="0" borderId="10" xfId="0" applyFont="1" applyFill="1" applyBorder="1" applyAlignment="1">
      <alignment vertical="center"/>
    </xf>
    <xf numFmtId="0" fontId="7" fillId="0" borderId="10" xfId="0" applyFont="1" applyFill="1" applyBorder="1" applyAlignment="1">
      <alignment horizontal="center" vertical="center"/>
    </xf>
    <xf numFmtId="0" fontId="7" fillId="0" borderId="2" xfId="0" applyFon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/>
    </xf>
    <xf numFmtId="0" fontId="7" fillId="0" borderId="21" xfId="0" applyFont="1" applyFill="1" applyBorder="1" applyAlignment="1">
      <alignment horizontal="center" vertical="center"/>
    </xf>
    <xf numFmtId="0" fontId="7" fillId="0" borderId="19" xfId="0" applyFont="1" applyFill="1" applyBorder="1" applyAlignment="1">
      <alignment horizontal="center" vertical="center"/>
    </xf>
    <xf numFmtId="0" fontId="7" fillId="0" borderId="28" xfId="0" applyFont="1" applyFill="1" applyBorder="1" applyAlignment="1">
      <alignment horizontal="center" vertical="center"/>
    </xf>
    <xf numFmtId="0" fontId="8" fillId="0" borderId="0" xfId="0" applyFont="1" applyFill="1" applyAlignment="1">
      <alignment vertical="center"/>
    </xf>
    <xf numFmtId="0" fontId="9" fillId="0" borderId="0" xfId="0" applyFont="1" applyFill="1" applyAlignment="1">
      <alignment vertical="center"/>
    </xf>
    <xf numFmtId="1" fontId="2" fillId="4" borderId="2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0" fillId="0" borderId="5" xfId="0" applyBorder="1" applyAlignment="1"/>
    <xf numFmtId="0" fontId="0" fillId="0" borderId="6" xfId="0" applyBorder="1" applyAlignment="1"/>
    <xf numFmtId="0" fontId="5" fillId="0" borderId="4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0" xfId="0" applyBorder="1" applyAlignment="1">
      <alignment horizontal="center"/>
    </xf>
  </cellXfs>
  <cellStyles count="1">
    <cellStyle name="Normal" xfId="0" builtinId="0"/>
  </cellStyles>
  <dxfs count="61">
    <dxf>
      <font>
        <color auto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externalLink" Target="externalLinks/externalLink5.xml"/><Relationship Id="rId18" Type="http://schemas.openxmlformats.org/officeDocument/2006/relationships/externalLink" Target="externalLinks/externalLink10.xml"/><Relationship Id="rId26" Type="http://schemas.openxmlformats.org/officeDocument/2006/relationships/externalLink" Target="externalLinks/externalLink18.xml"/><Relationship Id="rId39" Type="http://schemas.openxmlformats.org/officeDocument/2006/relationships/externalLink" Target="externalLinks/externalLink31.xml"/><Relationship Id="rId21" Type="http://schemas.openxmlformats.org/officeDocument/2006/relationships/externalLink" Target="externalLinks/externalLink13.xml"/><Relationship Id="rId34" Type="http://schemas.openxmlformats.org/officeDocument/2006/relationships/externalLink" Target="externalLinks/externalLink26.xml"/><Relationship Id="rId42" Type="http://schemas.openxmlformats.org/officeDocument/2006/relationships/externalLink" Target="externalLinks/externalLink34.xml"/><Relationship Id="rId47" Type="http://schemas.openxmlformats.org/officeDocument/2006/relationships/externalLink" Target="externalLinks/externalLink39.xml"/><Relationship Id="rId50" Type="http://schemas.openxmlformats.org/officeDocument/2006/relationships/externalLink" Target="externalLinks/externalLink42.xml"/><Relationship Id="rId55" Type="http://schemas.openxmlformats.org/officeDocument/2006/relationships/externalLink" Target="externalLinks/externalLink47.xml"/><Relationship Id="rId63" Type="http://schemas.openxmlformats.org/officeDocument/2006/relationships/theme" Target="theme/theme1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8.xml"/><Relationship Id="rId20" Type="http://schemas.openxmlformats.org/officeDocument/2006/relationships/externalLink" Target="externalLinks/externalLink12.xml"/><Relationship Id="rId29" Type="http://schemas.openxmlformats.org/officeDocument/2006/relationships/externalLink" Target="externalLinks/externalLink21.xml"/><Relationship Id="rId41" Type="http://schemas.openxmlformats.org/officeDocument/2006/relationships/externalLink" Target="externalLinks/externalLink33.xml"/><Relationship Id="rId54" Type="http://schemas.openxmlformats.org/officeDocument/2006/relationships/externalLink" Target="externalLinks/externalLink46.xml"/><Relationship Id="rId62" Type="http://schemas.openxmlformats.org/officeDocument/2006/relationships/externalLink" Target="externalLinks/externalLink54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3.xml"/><Relationship Id="rId24" Type="http://schemas.openxmlformats.org/officeDocument/2006/relationships/externalLink" Target="externalLinks/externalLink16.xml"/><Relationship Id="rId32" Type="http://schemas.openxmlformats.org/officeDocument/2006/relationships/externalLink" Target="externalLinks/externalLink24.xml"/><Relationship Id="rId37" Type="http://schemas.openxmlformats.org/officeDocument/2006/relationships/externalLink" Target="externalLinks/externalLink29.xml"/><Relationship Id="rId40" Type="http://schemas.openxmlformats.org/officeDocument/2006/relationships/externalLink" Target="externalLinks/externalLink32.xml"/><Relationship Id="rId45" Type="http://schemas.openxmlformats.org/officeDocument/2006/relationships/externalLink" Target="externalLinks/externalLink37.xml"/><Relationship Id="rId53" Type="http://schemas.openxmlformats.org/officeDocument/2006/relationships/externalLink" Target="externalLinks/externalLink45.xml"/><Relationship Id="rId58" Type="http://schemas.openxmlformats.org/officeDocument/2006/relationships/externalLink" Target="externalLinks/externalLink50.xml"/><Relationship Id="rId66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7.xml"/><Relationship Id="rId23" Type="http://schemas.openxmlformats.org/officeDocument/2006/relationships/externalLink" Target="externalLinks/externalLink15.xml"/><Relationship Id="rId28" Type="http://schemas.openxmlformats.org/officeDocument/2006/relationships/externalLink" Target="externalLinks/externalLink20.xml"/><Relationship Id="rId36" Type="http://schemas.openxmlformats.org/officeDocument/2006/relationships/externalLink" Target="externalLinks/externalLink28.xml"/><Relationship Id="rId49" Type="http://schemas.openxmlformats.org/officeDocument/2006/relationships/externalLink" Target="externalLinks/externalLink41.xml"/><Relationship Id="rId57" Type="http://schemas.openxmlformats.org/officeDocument/2006/relationships/externalLink" Target="externalLinks/externalLink49.xml"/><Relationship Id="rId61" Type="http://schemas.openxmlformats.org/officeDocument/2006/relationships/externalLink" Target="externalLinks/externalLink53.xml"/><Relationship Id="rId10" Type="http://schemas.openxmlformats.org/officeDocument/2006/relationships/externalLink" Target="externalLinks/externalLink2.xml"/><Relationship Id="rId19" Type="http://schemas.openxmlformats.org/officeDocument/2006/relationships/externalLink" Target="externalLinks/externalLink11.xml"/><Relationship Id="rId31" Type="http://schemas.openxmlformats.org/officeDocument/2006/relationships/externalLink" Target="externalLinks/externalLink23.xml"/><Relationship Id="rId44" Type="http://schemas.openxmlformats.org/officeDocument/2006/relationships/externalLink" Target="externalLinks/externalLink36.xml"/><Relationship Id="rId52" Type="http://schemas.openxmlformats.org/officeDocument/2006/relationships/externalLink" Target="externalLinks/externalLink44.xml"/><Relationship Id="rId60" Type="http://schemas.openxmlformats.org/officeDocument/2006/relationships/externalLink" Target="externalLinks/externalLink52.xml"/><Relationship Id="rId65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openxmlformats.org/officeDocument/2006/relationships/externalLink" Target="externalLinks/externalLink6.xml"/><Relationship Id="rId22" Type="http://schemas.openxmlformats.org/officeDocument/2006/relationships/externalLink" Target="externalLinks/externalLink14.xml"/><Relationship Id="rId27" Type="http://schemas.openxmlformats.org/officeDocument/2006/relationships/externalLink" Target="externalLinks/externalLink19.xml"/><Relationship Id="rId30" Type="http://schemas.openxmlformats.org/officeDocument/2006/relationships/externalLink" Target="externalLinks/externalLink22.xml"/><Relationship Id="rId35" Type="http://schemas.openxmlformats.org/officeDocument/2006/relationships/externalLink" Target="externalLinks/externalLink27.xml"/><Relationship Id="rId43" Type="http://schemas.openxmlformats.org/officeDocument/2006/relationships/externalLink" Target="externalLinks/externalLink35.xml"/><Relationship Id="rId48" Type="http://schemas.openxmlformats.org/officeDocument/2006/relationships/externalLink" Target="externalLinks/externalLink40.xml"/><Relationship Id="rId56" Type="http://schemas.openxmlformats.org/officeDocument/2006/relationships/externalLink" Target="externalLinks/externalLink48.xml"/><Relationship Id="rId64" Type="http://schemas.openxmlformats.org/officeDocument/2006/relationships/styles" Target="styles.xml"/><Relationship Id="rId8" Type="http://schemas.openxmlformats.org/officeDocument/2006/relationships/worksheet" Target="worksheets/sheet8.xml"/><Relationship Id="rId51" Type="http://schemas.openxmlformats.org/officeDocument/2006/relationships/externalLink" Target="externalLinks/externalLink43.xml"/><Relationship Id="rId3" Type="http://schemas.openxmlformats.org/officeDocument/2006/relationships/worksheet" Target="worksheets/sheet3.xml"/><Relationship Id="rId12" Type="http://schemas.openxmlformats.org/officeDocument/2006/relationships/externalLink" Target="externalLinks/externalLink4.xml"/><Relationship Id="rId17" Type="http://schemas.openxmlformats.org/officeDocument/2006/relationships/externalLink" Target="externalLinks/externalLink9.xml"/><Relationship Id="rId25" Type="http://schemas.openxmlformats.org/officeDocument/2006/relationships/externalLink" Target="externalLinks/externalLink17.xml"/><Relationship Id="rId33" Type="http://schemas.openxmlformats.org/officeDocument/2006/relationships/externalLink" Target="externalLinks/externalLink25.xml"/><Relationship Id="rId38" Type="http://schemas.openxmlformats.org/officeDocument/2006/relationships/externalLink" Target="externalLinks/externalLink30.xml"/><Relationship Id="rId46" Type="http://schemas.openxmlformats.org/officeDocument/2006/relationships/externalLink" Target="externalLinks/externalLink38.xml"/><Relationship Id="rId59" Type="http://schemas.openxmlformats.org/officeDocument/2006/relationships/externalLink" Target="externalLinks/externalLink5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stacked"/>
        <c:dLbls/>
        <c:gapWidth val="55"/>
        <c:overlap val="100"/>
        <c:axId val="63252736"/>
        <c:axId val="116613120"/>
      </c:barChart>
      <c:catAx>
        <c:axId val="63252736"/>
        <c:scaling>
          <c:orientation val="minMax"/>
        </c:scaling>
        <c:axPos val="b"/>
        <c:majorTickMark val="none"/>
        <c:tickLblPos val="nextTo"/>
        <c:crossAx val="116613120"/>
        <c:crosses val="autoZero"/>
        <c:auto val="1"/>
        <c:lblAlgn val="ctr"/>
        <c:lblOffset val="100"/>
      </c:catAx>
      <c:valAx>
        <c:axId val="116613120"/>
        <c:scaling>
          <c:orientation val="minMax"/>
        </c:scaling>
        <c:axPos val="l"/>
        <c:majorGridlines/>
        <c:numFmt formatCode="General" sourceLinked="1"/>
        <c:majorTickMark val="none"/>
        <c:tickLblPos val="nextTo"/>
        <c:crossAx val="63252736"/>
        <c:crosses val="autoZero"/>
        <c:crossBetween val="between"/>
      </c:valAx>
    </c:plotArea>
    <c:legend>
      <c:legendPos val="r"/>
    </c:legend>
    <c:plotVisOnly val="1"/>
    <c:dispBlanksAs val="gap"/>
  </c:chart>
  <c:printSettings>
    <c:headerFooter/>
    <c:pageMargins b="0.75000000000001465" l="0.70000000000000062" r="0.70000000000000062" t="0.75000000000001465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/>
    <c:view3D>
      <c:rAngAx val="1"/>
    </c:view3D>
    <c:plotArea>
      <c:layout/>
      <c:bar3DChart>
        <c:barDir val="col"/>
        <c:grouping val="clustered"/>
        <c:ser>
          <c:idx val="0"/>
          <c:order val="0"/>
          <c:tx>
            <c:v>heures effectuées équipe technique</c:v>
          </c:tx>
          <c:dLbls>
            <c:spPr>
              <a:noFill/>
              <a:ln>
                <a:noFill/>
              </a:ln>
              <a:effectLst/>
            </c:spPr>
            <c:showVal val="1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Lit>
              <c:ptCount val="7"/>
              <c:pt idx="0">
                <c:v>Bruno</c:v>
              </c:pt>
              <c:pt idx="1">
                <c:v>Jean-Luc</c:v>
              </c:pt>
              <c:pt idx="2">
                <c:v>Eric G</c:v>
              </c:pt>
              <c:pt idx="3">
                <c:v>Eric D</c:v>
              </c:pt>
              <c:pt idx="4">
                <c:v>Philippe</c:v>
              </c:pt>
              <c:pt idx="5">
                <c:v>Florent</c:v>
              </c:pt>
              <c:pt idx="6">
                <c:v>Sébastien</c:v>
              </c:pt>
            </c:strLit>
          </c:cat>
          <c:val>
            <c:numRef>
              <c:f>(récapitulatif!$C$57,récapitulatif!$S$57,récapitulatif!$AI$57,récapitulatif!$AY$57,récapitulatif!$BO$57,récapitulatif!$CE$57,récapitulatif!$CU$57)</c:f>
              <c:numCache>
                <c:formatCode>General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3A21-4308-A254-B2F1F9770A71}"/>
            </c:ext>
          </c:extLst>
        </c:ser>
        <c:dLbls>
          <c:showVal val="1"/>
        </c:dLbls>
        <c:gapWidth val="75"/>
        <c:shape val="cylinder"/>
        <c:axId val="117904128"/>
        <c:axId val="117905664"/>
        <c:axId val="0"/>
      </c:bar3DChart>
      <c:catAx>
        <c:axId val="117904128"/>
        <c:scaling>
          <c:orientation val="minMax"/>
        </c:scaling>
        <c:axPos val="b"/>
        <c:numFmt formatCode="General" sourceLinked="0"/>
        <c:majorTickMark val="none"/>
        <c:tickLblPos val="low"/>
        <c:crossAx val="117905664"/>
        <c:crosses val="autoZero"/>
        <c:lblAlgn val="ctr"/>
        <c:lblOffset val="100"/>
        <c:tickMarkSkip val="10"/>
      </c:catAx>
      <c:valAx>
        <c:axId val="117905664"/>
        <c:scaling>
          <c:orientation val="minMax"/>
        </c:scaling>
        <c:axPos val="l"/>
        <c:numFmt formatCode="General" sourceLinked="1"/>
        <c:majorTickMark val="none"/>
        <c:tickLblPos val="nextTo"/>
        <c:crossAx val="117904128"/>
        <c:crossesAt val="1"/>
        <c:crossBetween val="between"/>
      </c:valAx>
    </c:plotArea>
    <c:plotVisOnly val="1"/>
    <c:dispBlanksAs val="gap"/>
  </c:chart>
  <c:printSettings>
    <c:headerFooter/>
    <c:pageMargins b="0.74803149606304853" l="0.70866141732287879" r="0.70866141732287879" t="0.74803149606304853" header="0.31496062992128943" footer="0.31496062992128943"/>
    <c:pageSetup orientation="landscape"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/>
    <c:view3D>
      <c:rAngAx val="1"/>
    </c:view3D>
    <c:sideWall>
      <c:spPr>
        <a:noFill/>
        <a:ln w="25400">
          <a:noFill/>
        </a:ln>
      </c:spPr>
    </c:sideWall>
    <c:backWall>
      <c:spPr>
        <a:noFill/>
        <a:ln w="25400">
          <a:noFill/>
        </a:ln>
      </c:spPr>
    </c:backWall>
    <c:plotArea>
      <c:layout/>
      <c:bar3DChart>
        <c:barDir val="col"/>
        <c:grouping val="clustered"/>
        <c:ser>
          <c:idx val="0"/>
          <c:order val="0"/>
          <c:tx>
            <c:v>heures de repos de nuit saison 2007-2008</c:v>
          </c:tx>
          <c:dLbls>
            <c:spPr>
              <a:noFill/>
              <a:ln>
                <a:noFill/>
              </a:ln>
              <a:effectLst/>
            </c:spPr>
            <c:showVal val="1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Lit>
              <c:ptCount val="7"/>
              <c:pt idx="0">
                <c:v>Bruno</c:v>
              </c:pt>
              <c:pt idx="1">
                <c:v>Jean-Luc</c:v>
              </c:pt>
              <c:pt idx="2">
                <c:v>Eric G</c:v>
              </c:pt>
              <c:pt idx="3">
                <c:v>Eric D</c:v>
              </c:pt>
              <c:pt idx="4">
                <c:v>Philippe</c:v>
              </c:pt>
              <c:pt idx="5">
                <c:v>Florent</c:v>
              </c:pt>
              <c:pt idx="6">
                <c:v>Sébastien</c:v>
              </c:pt>
            </c:strLit>
          </c:cat>
          <c:val>
            <c:numRef>
              <c:f>(récapitulatif!$E$57,récapitulatif!$U$57,récapitulatif!$AK$57,récapitulatif!$BA$57,récapitulatif!$BQ$57,récapitulatif!$CG$57,récapitulatif!$CW$57)</c:f>
              <c:numCache>
                <c:formatCode>General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CA84-4F65-9FC9-D70775FDDA29}"/>
            </c:ext>
          </c:extLst>
        </c:ser>
        <c:dLbls/>
        <c:shape val="cylinder"/>
        <c:axId val="118250112"/>
        <c:axId val="118251904"/>
        <c:axId val="0"/>
      </c:bar3DChart>
      <c:catAx>
        <c:axId val="118250112"/>
        <c:scaling>
          <c:orientation val="minMax"/>
        </c:scaling>
        <c:axPos val="b"/>
        <c:numFmt formatCode="General" sourceLinked="0"/>
        <c:tickLblPos val="nextTo"/>
        <c:crossAx val="118251904"/>
        <c:crosses val="autoZero"/>
        <c:auto val="1"/>
        <c:lblAlgn val="ctr"/>
        <c:lblOffset val="100"/>
      </c:catAx>
      <c:valAx>
        <c:axId val="118251904"/>
        <c:scaling>
          <c:orientation val="minMax"/>
        </c:scaling>
        <c:axPos val="l"/>
        <c:numFmt formatCode="General" sourceLinked="1"/>
        <c:tickLblPos val="nextTo"/>
        <c:crossAx val="118250112"/>
        <c:crosses val="autoZero"/>
        <c:crossBetween val="between"/>
      </c:valAx>
    </c:plotArea>
    <c:plotVisOnly val="1"/>
    <c:dispBlanksAs val="gap"/>
  </c:chart>
  <c:printSettings>
    <c:headerFooter/>
    <c:pageMargins b="0.75000000000001465" l="0.70000000000000062" r="0.70000000000000062" t="0.75000000000001465" header="0.30000000000000032" footer="0.30000000000000032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/>
    <c:view3D>
      <c:rAngAx val="1"/>
    </c:view3D>
    <c:plotArea>
      <c:layout/>
      <c:bar3DChart>
        <c:barDir val="col"/>
        <c:grouping val="clustered"/>
        <c:ser>
          <c:idx val="0"/>
          <c:order val="0"/>
          <c:tx>
            <c:v>nombre de jours travaillés</c:v>
          </c:tx>
          <c:dLbls>
            <c:spPr>
              <a:noFill/>
              <a:ln>
                <a:noFill/>
              </a:ln>
              <a:effectLst/>
            </c:spPr>
            <c:showVal val="1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Lit>
              <c:ptCount val="7"/>
              <c:pt idx="0">
                <c:v>Bruno</c:v>
              </c:pt>
              <c:pt idx="1">
                <c:v>Jean-Luc</c:v>
              </c:pt>
              <c:pt idx="2">
                <c:v>Eric G</c:v>
              </c:pt>
              <c:pt idx="3">
                <c:v>Eric D</c:v>
              </c:pt>
              <c:pt idx="4">
                <c:v>Philippe</c:v>
              </c:pt>
              <c:pt idx="5">
                <c:v>Florent</c:v>
              </c:pt>
              <c:pt idx="6">
                <c:v>Sébastien</c:v>
              </c:pt>
            </c:strLit>
          </c:cat>
          <c:val>
            <c:numRef>
              <c:f>(récapitulatif!$G$57,récapitulatif!$W$57,récapitulatif!$AM$57,récapitulatif!$BC$57,récapitulatif!$BS$57,récapitulatif!$CI$57,récapitulatif!$CY$57)</c:f>
              <c:numCache>
                <c:formatCode>General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CD49-498D-93E2-889DBF02D0E5}"/>
            </c:ext>
          </c:extLst>
        </c:ser>
        <c:dLbls/>
        <c:shape val="cylinder"/>
        <c:axId val="116937472"/>
        <c:axId val="116939008"/>
        <c:axId val="0"/>
      </c:bar3DChart>
      <c:catAx>
        <c:axId val="116937472"/>
        <c:scaling>
          <c:orientation val="minMax"/>
        </c:scaling>
        <c:axPos val="b"/>
        <c:numFmt formatCode="General" sourceLinked="0"/>
        <c:tickLblPos val="nextTo"/>
        <c:crossAx val="116939008"/>
        <c:crosses val="autoZero"/>
        <c:auto val="1"/>
        <c:lblAlgn val="ctr"/>
        <c:lblOffset val="100"/>
      </c:catAx>
      <c:valAx>
        <c:axId val="116939008"/>
        <c:scaling>
          <c:orientation val="minMax"/>
        </c:scaling>
        <c:axPos val="l"/>
        <c:numFmt formatCode="General" sourceLinked="1"/>
        <c:tickLblPos val="nextTo"/>
        <c:crossAx val="116937472"/>
        <c:crosses val="autoZero"/>
        <c:crossBetween val="between"/>
      </c:valAx>
    </c:plotArea>
    <c:plotVisOnly val="1"/>
    <c:dispBlanksAs val="gap"/>
  </c:chart>
  <c:printSettings>
    <c:headerFooter/>
    <c:pageMargins b="0.75000000000001465" l="0.70000000000000062" r="0.70000000000000062" t="0.75000000000001465" header="0.30000000000000032" footer="0.30000000000000032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/>
    <c:view3D>
      <c:rAngAx val="1"/>
    </c:view3D>
    <c:plotArea>
      <c:layout/>
      <c:bar3DChart>
        <c:barDir val="col"/>
        <c:grouping val="clustered"/>
        <c:ser>
          <c:idx val="0"/>
          <c:order val="0"/>
          <c:tx>
            <c:v>semaines de 6 jours consécutifs</c:v>
          </c:tx>
          <c:dLbls>
            <c:spPr>
              <a:noFill/>
              <a:ln>
                <a:noFill/>
              </a:ln>
              <a:effectLst/>
            </c:spPr>
            <c:showVal val="1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Lit>
              <c:ptCount val="7"/>
              <c:pt idx="0">
                <c:v>Bruno</c:v>
              </c:pt>
              <c:pt idx="1">
                <c:v>Jean-Luc</c:v>
              </c:pt>
              <c:pt idx="2">
                <c:v>Eric G</c:v>
              </c:pt>
              <c:pt idx="3">
                <c:v>Eric D</c:v>
              </c:pt>
              <c:pt idx="4">
                <c:v>Philippe</c:v>
              </c:pt>
              <c:pt idx="5">
                <c:v>Florent</c:v>
              </c:pt>
              <c:pt idx="6">
                <c:v>Sébastien</c:v>
              </c:pt>
            </c:strLit>
          </c:cat>
          <c:val>
            <c:numRef>
              <c:f>(récapitulatif!$I$57,récapitulatif!$Y$57,récapitulatif!$AO$57,récapitulatif!$BE$57,récapitulatif!$BU$57,récapitulatif!$CK$57,récapitulatif!$DA$57)</c:f>
              <c:numCache>
                <c:formatCode>General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9E1A-455F-BB3A-AC9F143B314A}"/>
            </c:ext>
          </c:extLst>
        </c:ser>
        <c:dLbls/>
        <c:shape val="cylinder"/>
        <c:axId val="118446720"/>
        <c:axId val="118468992"/>
        <c:axId val="0"/>
      </c:bar3DChart>
      <c:catAx>
        <c:axId val="118446720"/>
        <c:scaling>
          <c:orientation val="minMax"/>
        </c:scaling>
        <c:axPos val="b"/>
        <c:numFmt formatCode="General" sourceLinked="0"/>
        <c:tickLblPos val="nextTo"/>
        <c:crossAx val="118468992"/>
        <c:crosses val="autoZero"/>
        <c:auto val="1"/>
        <c:lblAlgn val="ctr"/>
        <c:lblOffset val="100"/>
      </c:catAx>
      <c:valAx>
        <c:axId val="118468992"/>
        <c:scaling>
          <c:orientation val="minMax"/>
        </c:scaling>
        <c:axPos val="l"/>
        <c:numFmt formatCode="General" sourceLinked="1"/>
        <c:tickLblPos val="nextTo"/>
        <c:crossAx val="118446720"/>
        <c:crosses val="autoZero"/>
        <c:crossBetween val="between"/>
      </c:valAx>
    </c:plotArea>
    <c:plotVisOnly val="1"/>
    <c:dispBlanksAs val="gap"/>
  </c:chart>
  <c:printSettings>
    <c:headerFooter/>
    <c:pageMargins b="0.75000000000001465" l="0.70000000000000062" r="0.70000000000000062" t="0.75000000000001465" header="0.30000000000000032" footer="0.30000000000000032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/>
    <c:view3D>
      <c:rAngAx val="1"/>
    </c:view3D>
    <c:plotArea>
      <c:layout/>
      <c:bar3DChart>
        <c:barDir val="col"/>
        <c:grouping val="clustered"/>
        <c:ser>
          <c:idx val="0"/>
          <c:order val="0"/>
          <c:tx>
            <c:v>nombre de dimanche travaillés</c:v>
          </c:tx>
          <c:dLbls>
            <c:spPr>
              <a:noFill/>
              <a:ln>
                <a:noFill/>
              </a:ln>
              <a:effectLst/>
            </c:spPr>
            <c:showVal val="1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Lit>
              <c:ptCount val="7"/>
              <c:pt idx="0">
                <c:v>Bruno</c:v>
              </c:pt>
              <c:pt idx="1">
                <c:v>Jean-Luc</c:v>
              </c:pt>
              <c:pt idx="2">
                <c:v>Eric G</c:v>
              </c:pt>
              <c:pt idx="3">
                <c:v>Eric D</c:v>
              </c:pt>
              <c:pt idx="4">
                <c:v>Philippe</c:v>
              </c:pt>
              <c:pt idx="5">
                <c:v>Florent</c:v>
              </c:pt>
              <c:pt idx="6">
                <c:v>Sébastien</c:v>
              </c:pt>
            </c:strLit>
          </c:cat>
          <c:val>
            <c:numRef>
              <c:f>(récapitulatif!$K$57,récapitulatif!$AA$57,récapitulatif!$AQ$57,récapitulatif!$BG$57,récapitulatif!$BW$57,récapitulatif!$CM$57,récapitulatif!$DC$57)</c:f>
              <c:numCache>
                <c:formatCode>General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424D-4701-83E8-FC26716F9398}"/>
            </c:ext>
          </c:extLst>
        </c:ser>
        <c:dLbls/>
        <c:shape val="cylinder"/>
        <c:axId val="118612736"/>
        <c:axId val="118614272"/>
        <c:axId val="0"/>
      </c:bar3DChart>
      <c:catAx>
        <c:axId val="118612736"/>
        <c:scaling>
          <c:orientation val="minMax"/>
        </c:scaling>
        <c:axPos val="b"/>
        <c:numFmt formatCode="General" sourceLinked="0"/>
        <c:tickLblPos val="nextTo"/>
        <c:crossAx val="118614272"/>
        <c:crosses val="autoZero"/>
        <c:auto val="1"/>
        <c:lblAlgn val="ctr"/>
        <c:lblOffset val="100"/>
      </c:catAx>
      <c:valAx>
        <c:axId val="118614272"/>
        <c:scaling>
          <c:orientation val="minMax"/>
        </c:scaling>
        <c:axPos val="l"/>
        <c:numFmt formatCode="General" sourceLinked="1"/>
        <c:tickLblPos val="nextTo"/>
        <c:crossAx val="118612736"/>
        <c:crosses val="autoZero"/>
        <c:crossBetween val="between"/>
      </c:valAx>
    </c:plotArea>
    <c:plotVisOnly val="1"/>
    <c:dispBlanksAs val="gap"/>
  </c:chart>
  <c:printSettings>
    <c:headerFooter/>
    <c:pageMargins b="0.74803149606304831" l="0.70866141732287846" r="0.70866141732287846" t="0.74803149606304831" header="0.31496062992128937" footer="0.31496062992128937"/>
    <c:pageSetup paperSize="9" orientation="landscape" horizontalDpi="-3" verticalDpi="0"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3"/>
  <c:chart>
    <c:title/>
    <c:view3D>
      <c:rAngAx val="1"/>
    </c:view3D>
    <c:sideWall>
      <c:spPr>
        <a:noFill/>
        <a:ln w="25400">
          <a:noFill/>
        </a:ln>
      </c:spPr>
    </c:sideWall>
    <c:backWall>
      <c:spPr>
        <a:noFill/>
        <a:ln w="25400">
          <a:noFill/>
        </a:ln>
      </c:spPr>
    </c:backWall>
    <c:plotArea>
      <c:layout/>
      <c:bar3DChart>
        <c:barDir val="col"/>
        <c:grouping val="clustered"/>
        <c:ser>
          <c:idx val="2"/>
          <c:order val="0"/>
          <c:tx>
            <c:v>écart modulation en cours</c:v>
          </c:tx>
          <c:cat>
            <c:strRef>
              <c:f>'écart modulation'!$C$5:$P$5</c:f>
              <c:strCache>
                <c:ptCount val="13"/>
                <c:pt idx="0">
                  <c:v>Bruno</c:v>
                </c:pt>
                <c:pt idx="2">
                  <c:v>Jean - Luc</c:v>
                </c:pt>
                <c:pt idx="4">
                  <c:v>Eric G</c:v>
                </c:pt>
                <c:pt idx="6">
                  <c:v>Eric D</c:v>
                </c:pt>
                <c:pt idx="8">
                  <c:v>Philippe</c:v>
                </c:pt>
                <c:pt idx="10">
                  <c:v>Florent</c:v>
                </c:pt>
                <c:pt idx="12">
                  <c:v>Sébastien</c:v>
                </c:pt>
              </c:strCache>
            </c:strRef>
          </c:cat>
          <c:val>
            <c:numRef>
              <c:f>'écart modulation'!$C$6:$P$6</c:f>
              <c:numCache>
                <c:formatCode>General</c:formatCode>
                <c:ptCount val="14"/>
                <c:pt idx="0">
                  <c:v>50</c:v>
                </c:pt>
                <c:pt idx="2">
                  <c:v>42</c:v>
                </c:pt>
                <c:pt idx="4">
                  <c:v>0</c:v>
                </c:pt>
                <c:pt idx="6">
                  <c:v>56</c:v>
                </c:pt>
                <c:pt idx="8">
                  <c:v>82.5</c:v>
                </c:pt>
                <c:pt idx="10">
                  <c:v>0</c:v>
                </c:pt>
                <c:pt idx="12">
                  <c:v>79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59EF-4416-9640-E315BE28FC01}"/>
            </c:ext>
          </c:extLst>
        </c:ser>
        <c:dLbls/>
        <c:shape val="cylinder"/>
        <c:axId val="118504064"/>
        <c:axId val="118534528"/>
        <c:axId val="0"/>
      </c:bar3DChart>
      <c:catAx>
        <c:axId val="118504064"/>
        <c:scaling>
          <c:orientation val="minMax"/>
        </c:scaling>
        <c:axPos val="b"/>
        <c:numFmt formatCode="General" sourceLinked="0"/>
        <c:tickLblPos val="nextTo"/>
        <c:crossAx val="118534528"/>
        <c:crosses val="autoZero"/>
        <c:auto val="1"/>
        <c:lblAlgn val="ctr"/>
        <c:lblOffset val="100"/>
      </c:catAx>
      <c:valAx>
        <c:axId val="118534528"/>
        <c:scaling>
          <c:orientation val="minMax"/>
        </c:scaling>
        <c:axPos val="l"/>
        <c:numFmt formatCode="General" sourceLinked="1"/>
        <c:tickLblPos val="nextTo"/>
        <c:crossAx val="118504064"/>
        <c:crosses val="autoZero"/>
        <c:crossBetween val="between"/>
      </c:valAx>
    </c:plotArea>
    <c:plotVisOnly val="1"/>
    <c:dispBlanksAs val="gap"/>
  </c:chart>
  <c:printSettings>
    <c:headerFooter/>
    <c:pageMargins b="0.75000000000001465" l="0.70000000000000062" r="0.70000000000000062" t="0.75000000000001465" header="0.30000000000000032" footer="0.30000000000000032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3"/>
  <c:chart>
    <c:title/>
    <c:view3D>
      <c:rAngAx val="1"/>
    </c:view3D>
    <c:plotArea>
      <c:layout/>
      <c:bar3DChart>
        <c:barDir val="col"/>
        <c:grouping val="clustered"/>
        <c:ser>
          <c:idx val="1"/>
          <c:order val="0"/>
          <c:tx>
            <c:v>heures supplémentaires saison en cours</c:v>
          </c:tx>
          <c:cat>
            <c:strRef>
              <c:f>'heures supplémentaires'!$C$2:$P$2</c:f>
              <c:strCache>
                <c:ptCount val="13"/>
                <c:pt idx="0">
                  <c:v>Bruno</c:v>
                </c:pt>
                <c:pt idx="2">
                  <c:v>Jean - Luc</c:v>
                </c:pt>
                <c:pt idx="4">
                  <c:v>Eric G</c:v>
                </c:pt>
                <c:pt idx="6">
                  <c:v>Eric D</c:v>
                </c:pt>
                <c:pt idx="8">
                  <c:v>Philippe</c:v>
                </c:pt>
                <c:pt idx="10">
                  <c:v>Florent</c:v>
                </c:pt>
                <c:pt idx="12">
                  <c:v>Sébastien</c:v>
                </c:pt>
              </c:strCache>
            </c:strRef>
          </c:cat>
          <c:val>
            <c:numRef>
              <c:f>'heures supplémentaires'!$C$3:$P$3</c:f>
              <c:numCache>
                <c:formatCode>General</c:formatCode>
                <c:ptCount val="14"/>
                <c:pt idx="0">
                  <c:v>0</c:v>
                </c:pt>
                <c:pt idx="2">
                  <c:v>0</c:v>
                </c:pt>
                <c:pt idx="4">
                  <c:v>0</c:v>
                </c:pt>
                <c:pt idx="6">
                  <c:v>0</c:v>
                </c:pt>
                <c:pt idx="8">
                  <c:v>0</c:v>
                </c:pt>
                <c:pt idx="10">
                  <c:v>0</c:v>
                </c:pt>
                <c:pt idx="12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FE0D-42B2-B581-627C2FAA8188}"/>
            </c:ext>
          </c:extLst>
        </c:ser>
        <c:dLbls/>
        <c:shape val="cylinder"/>
        <c:axId val="118674176"/>
        <c:axId val="118675712"/>
        <c:axId val="0"/>
      </c:bar3DChart>
      <c:catAx>
        <c:axId val="118674176"/>
        <c:scaling>
          <c:orientation val="minMax"/>
        </c:scaling>
        <c:axPos val="b"/>
        <c:numFmt formatCode="General" sourceLinked="0"/>
        <c:tickLblPos val="nextTo"/>
        <c:crossAx val="118675712"/>
        <c:crosses val="autoZero"/>
        <c:auto val="1"/>
        <c:lblAlgn val="ctr"/>
        <c:lblOffset val="100"/>
      </c:catAx>
      <c:valAx>
        <c:axId val="118675712"/>
        <c:scaling>
          <c:orientation val="minMax"/>
        </c:scaling>
        <c:axPos val="l"/>
        <c:numFmt formatCode="General" sourceLinked="1"/>
        <c:tickLblPos val="nextTo"/>
        <c:crossAx val="118674176"/>
        <c:crosses val="autoZero"/>
        <c:crossBetween val="between"/>
      </c:valAx>
    </c:plotArea>
    <c:plotVisOnly val="1"/>
    <c:dispBlanksAs val="gap"/>
  </c:chart>
  <c:printSettings>
    <c:headerFooter/>
    <c:pageMargins b="0.75000000000001465" l="0.70000000000000062" r="0.70000000000000062" t="0.75000000000001465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5.xml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6.xml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7.xml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chart" Target="../charts/chart8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58</xdr:row>
      <xdr:rowOff>95250</xdr:rowOff>
    </xdr:from>
    <xdr:to>
      <xdr:col>57</xdr:col>
      <xdr:colOff>123825</xdr:colOff>
      <xdr:row>80</xdr:row>
      <xdr:rowOff>114300</xdr:rowOff>
    </xdr:to>
    <xdr:graphicFrame macro="">
      <xdr:nvGraphicFramePr>
        <xdr:cNvPr id="2" name="Graphique 1" hidden="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514349</xdr:colOff>
      <xdr:row>9</xdr:row>
      <xdr:rowOff>9525</xdr:rowOff>
    </xdr:from>
    <xdr:to>
      <xdr:col>14</xdr:col>
      <xdr:colOff>504824</xdr:colOff>
      <xdr:row>23</xdr:row>
      <xdr:rowOff>85725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xmlns="" id="{00000000-0008-0000-01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9</xdr:row>
      <xdr:rowOff>0</xdr:rowOff>
    </xdr:from>
    <xdr:to>
      <xdr:col>15</xdr:col>
      <xdr:colOff>0</xdr:colOff>
      <xdr:row>23</xdr:row>
      <xdr:rowOff>76200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xmlns="" id="{00000000-0008-0000-02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9</xdr:row>
      <xdr:rowOff>38100</xdr:rowOff>
    </xdr:from>
    <xdr:to>
      <xdr:col>14</xdr:col>
      <xdr:colOff>514349</xdr:colOff>
      <xdr:row>23</xdr:row>
      <xdr:rowOff>114300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00000000-0008-0000-03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</xdr:colOff>
      <xdr:row>9</xdr:row>
      <xdr:rowOff>0</xdr:rowOff>
    </xdr:from>
    <xdr:to>
      <xdr:col>14</xdr:col>
      <xdr:colOff>504825</xdr:colOff>
      <xdr:row>23</xdr:row>
      <xdr:rowOff>76200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00000000-0008-0000-04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9</xdr:row>
      <xdr:rowOff>0</xdr:rowOff>
    </xdr:from>
    <xdr:to>
      <xdr:col>14</xdr:col>
      <xdr:colOff>504825</xdr:colOff>
      <xdr:row>23</xdr:row>
      <xdr:rowOff>76200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00000000-0008-0000-05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504825</xdr:colOff>
      <xdr:row>9</xdr:row>
      <xdr:rowOff>9525</xdr:rowOff>
    </xdr:from>
    <xdr:to>
      <xdr:col>13</xdr:col>
      <xdr:colOff>485775</xdr:colOff>
      <xdr:row>26</xdr:row>
      <xdr:rowOff>9525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xmlns="" id="{00000000-0008-0000-06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66675</xdr:colOff>
      <xdr:row>8</xdr:row>
      <xdr:rowOff>9525</xdr:rowOff>
    </xdr:from>
    <xdr:to>
      <xdr:col>14</xdr:col>
      <xdr:colOff>9525</xdr:colOff>
      <xdr:row>22</xdr:row>
      <xdr:rowOff>85725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00000000-0008-0000-07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emaine%20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semaine%202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semaine%203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semaine%204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semaine%205.xlsx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semaine%206.xlsx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semaine%207.xlsx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semaine%208.xlsx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semaine%209.xlsx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semaine%2010.xlsx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semaine%2011.xlsx" TargetMode="External"/></Relationships>
</file>

<file path=xl/externalLinks/_rels/externalLink12.xml.rels><?xml version="1.0" encoding="UTF-8" standalone="yes"?>
<Relationships xmlns="http://schemas.openxmlformats.org/package/2006/relationships"><Relationship Id="rId1" Type="http://schemas.openxmlformats.org/officeDocument/2006/relationships/externalLinkPath" Target="semaine%2012.xlsx" TargetMode="External"/></Relationships>
</file>

<file path=xl/externalLinks/_rels/externalLink13.xml.rels><?xml version="1.0" encoding="UTF-8" standalone="yes"?>
<Relationships xmlns="http://schemas.openxmlformats.org/package/2006/relationships"><Relationship Id="rId1" Type="http://schemas.openxmlformats.org/officeDocument/2006/relationships/externalLinkPath" Target="semaine%2013.xlsx" TargetMode="External"/></Relationships>
</file>

<file path=xl/externalLinks/_rels/externalLink14.xml.rels><?xml version="1.0" encoding="UTF-8" standalone="yes"?>
<Relationships xmlns="http://schemas.openxmlformats.org/package/2006/relationships"><Relationship Id="rId1" Type="http://schemas.openxmlformats.org/officeDocument/2006/relationships/externalLinkPath" Target="semaine%2014.xlsx" TargetMode="External"/></Relationships>
</file>

<file path=xl/externalLinks/_rels/externalLink15.xml.rels><?xml version="1.0" encoding="UTF-8" standalone="yes"?>
<Relationships xmlns="http://schemas.openxmlformats.org/package/2006/relationships"><Relationship Id="rId1" Type="http://schemas.openxmlformats.org/officeDocument/2006/relationships/externalLinkPath" Target="semaine%2015.xlsx" TargetMode="External"/></Relationships>
</file>

<file path=xl/externalLinks/_rels/externalLink16.xml.rels><?xml version="1.0" encoding="UTF-8" standalone="yes"?>
<Relationships xmlns="http://schemas.openxmlformats.org/package/2006/relationships"><Relationship Id="rId1" Type="http://schemas.openxmlformats.org/officeDocument/2006/relationships/externalLinkPath" Target="semaine%2016.xlsx" TargetMode="External"/></Relationships>
</file>

<file path=xl/externalLinks/_rels/externalLink17.xml.rels><?xml version="1.0" encoding="UTF-8" standalone="yes"?>
<Relationships xmlns="http://schemas.openxmlformats.org/package/2006/relationships"><Relationship Id="rId1" Type="http://schemas.openxmlformats.org/officeDocument/2006/relationships/externalLinkPath" Target="semaine%2017.xlsx" TargetMode="External"/></Relationships>
</file>

<file path=xl/externalLinks/_rels/externalLink18.xml.rels><?xml version="1.0" encoding="UTF-8" standalone="yes"?>
<Relationships xmlns="http://schemas.openxmlformats.org/package/2006/relationships"><Relationship Id="rId1" Type="http://schemas.openxmlformats.org/officeDocument/2006/relationships/externalLinkPath" Target="semaine%2018.xlsx" TargetMode="External"/></Relationships>
</file>

<file path=xl/externalLinks/_rels/externalLink19.xml.rels><?xml version="1.0" encoding="UTF-8" standalone="yes"?>
<Relationships xmlns="http://schemas.openxmlformats.org/package/2006/relationships"><Relationship Id="rId1" Type="http://schemas.openxmlformats.org/officeDocument/2006/relationships/externalLinkPath" Target="semaine%2019.xlsx" TargetMode="External"/></Relationships>
</file>

<file path=xl/externalLinks/_rels/externalLink20.xml.rels><?xml version="1.0" encoding="UTF-8" standalone="yes"?>
<Relationships xmlns="http://schemas.openxmlformats.org/package/2006/relationships"><Relationship Id="rId1" Type="http://schemas.openxmlformats.org/officeDocument/2006/relationships/externalLinkPath" Target="semaine%2020.xlsx" TargetMode="External"/></Relationships>
</file>

<file path=xl/externalLinks/_rels/externalLink21.xml.rels><?xml version="1.0" encoding="UTF-8" standalone="yes"?>
<Relationships xmlns="http://schemas.openxmlformats.org/package/2006/relationships"><Relationship Id="rId1" Type="http://schemas.openxmlformats.org/officeDocument/2006/relationships/externalLinkPath" Target="semaine%2022.xlsx" TargetMode="External"/></Relationships>
</file>

<file path=xl/externalLinks/_rels/externalLink22.xml.rels><?xml version="1.0" encoding="UTF-8" standalone="yes"?>
<Relationships xmlns="http://schemas.openxmlformats.org/package/2006/relationships"><Relationship Id="rId1" Type="http://schemas.openxmlformats.org/officeDocument/2006/relationships/externalLinkPath" Target="semaine%2021.xlsx" TargetMode="External"/></Relationships>
</file>

<file path=xl/externalLinks/_rels/externalLink23.xml.rels><?xml version="1.0" encoding="UTF-8" standalone="yes"?>
<Relationships xmlns="http://schemas.openxmlformats.org/package/2006/relationships"><Relationship Id="rId1" Type="http://schemas.openxmlformats.org/officeDocument/2006/relationships/externalLinkPath" Target="semaine%2023.xlsx" TargetMode="External"/></Relationships>
</file>

<file path=xl/externalLinks/_rels/externalLink24.xml.rels><?xml version="1.0" encoding="UTF-8" standalone="yes"?>
<Relationships xmlns="http://schemas.openxmlformats.org/package/2006/relationships"><Relationship Id="rId1" Type="http://schemas.openxmlformats.org/officeDocument/2006/relationships/externalLinkPath" Target="semaine%2024.xlsx" TargetMode="External"/></Relationships>
</file>

<file path=xl/externalLinks/_rels/externalLink25.xml.rels><?xml version="1.0" encoding="UTF-8" standalone="yes"?>
<Relationships xmlns="http://schemas.openxmlformats.org/package/2006/relationships"><Relationship Id="rId1" Type="http://schemas.openxmlformats.org/officeDocument/2006/relationships/externalLinkPath" Target="semaine%2025.xlsx" TargetMode="External"/></Relationships>
</file>

<file path=xl/externalLinks/_rels/externalLink26.xml.rels><?xml version="1.0" encoding="UTF-8" standalone="yes"?>
<Relationships xmlns="http://schemas.openxmlformats.org/package/2006/relationships"><Relationship Id="rId1" Type="http://schemas.openxmlformats.org/officeDocument/2006/relationships/externalLinkPath" Target="semaine%2026.xlsx" TargetMode="External"/></Relationships>
</file>

<file path=xl/externalLinks/_rels/externalLink27.xml.rels><?xml version="1.0" encoding="UTF-8" standalone="yes"?>
<Relationships xmlns="http://schemas.openxmlformats.org/package/2006/relationships"><Relationship Id="rId1" Type="http://schemas.openxmlformats.org/officeDocument/2006/relationships/externalLinkPath" Target="semaine%2027.xlsx" TargetMode="External"/></Relationships>
</file>

<file path=xl/externalLinks/_rels/externalLink28.xml.rels><?xml version="1.0" encoding="UTF-8" standalone="yes"?>
<Relationships xmlns="http://schemas.openxmlformats.org/package/2006/relationships"><Relationship Id="rId1" Type="http://schemas.openxmlformats.org/officeDocument/2006/relationships/externalLinkPath" Target="semaine%2028.xlsx" TargetMode="External"/></Relationships>
</file>

<file path=xl/externalLinks/_rels/externalLink29.xml.rels><?xml version="1.0" encoding="UTF-8" standalone="yes"?>
<Relationships xmlns="http://schemas.openxmlformats.org/package/2006/relationships"><Relationship Id="rId1" Type="http://schemas.openxmlformats.org/officeDocument/2006/relationships/externalLinkPath" Target="semaine%2029%20.xlsx" TargetMode="External"/></Relationships>
</file>

<file path=xl/externalLinks/_rels/externalLink30.xml.rels><?xml version="1.0" encoding="UTF-8" standalone="yes"?>
<Relationships xmlns="http://schemas.openxmlformats.org/package/2006/relationships"><Relationship Id="rId1" Type="http://schemas.openxmlformats.org/officeDocument/2006/relationships/externalLinkPath" Target="semaine%2029.xlsx" TargetMode="External"/></Relationships>
</file>

<file path=xl/externalLinks/_rels/externalLink31.xml.rels><?xml version="1.0" encoding="UTF-8" standalone="yes"?>
<Relationships xmlns="http://schemas.openxmlformats.org/package/2006/relationships"><Relationship Id="rId1" Type="http://schemas.openxmlformats.org/officeDocument/2006/relationships/externalLinkPath" Target="semaine%2053.xlsx" TargetMode="External"/></Relationships>
</file>

<file path=xl/externalLinks/_rels/externalLink32.xml.rels><?xml version="1.0" encoding="UTF-8" standalone="yes"?>
<Relationships xmlns="http://schemas.openxmlformats.org/package/2006/relationships"><Relationship Id="rId1" Type="http://schemas.openxmlformats.org/officeDocument/2006/relationships/externalLinkPath" Target="semaine%2030.xlsx" TargetMode="External"/></Relationships>
</file>

<file path=xl/externalLinks/_rels/externalLink33.xml.rels><?xml version="1.0" encoding="UTF-8" standalone="yes"?>
<Relationships xmlns="http://schemas.openxmlformats.org/package/2006/relationships"><Relationship Id="rId1" Type="http://schemas.openxmlformats.org/officeDocument/2006/relationships/externalLinkPath" Target="semaine%2031.xlsx" TargetMode="External"/></Relationships>
</file>

<file path=xl/externalLinks/_rels/externalLink34.xml.rels><?xml version="1.0" encoding="UTF-8" standalone="yes"?>
<Relationships xmlns="http://schemas.openxmlformats.org/package/2006/relationships"><Relationship Id="rId1" Type="http://schemas.openxmlformats.org/officeDocument/2006/relationships/externalLinkPath" Target="semaine%2032.xlsx" TargetMode="External"/></Relationships>
</file>

<file path=xl/externalLinks/_rels/externalLink35.xml.rels><?xml version="1.0" encoding="UTF-8" standalone="yes"?>
<Relationships xmlns="http://schemas.openxmlformats.org/package/2006/relationships"><Relationship Id="rId1" Type="http://schemas.openxmlformats.org/officeDocument/2006/relationships/externalLinkPath" Target="semaine%2033.xlsx" TargetMode="External"/></Relationships>
</file>

<file path=xl/externalLinks/_rels/externalLink36.xml.rels><?xml version="1.0" encoding="UTF-8" standalone="yes"?>
<Relationships xmlns="http://schemas.openxmlformats.org/package/2006/relationships"><Relationship Id="rId1" Type="http://schemas.openxmlformats.org/officeDocument/2006/relationships/externalLinkPath" Target="semaine%2034.xlsx" TargetMode="External"/></Relationships>
</file>

<file path=xl/externalLinks/_rels/externalLink37.xml.rels><?xml version="1.0" encoding="UTF-8" standalone="yes"?>
<Relationships xmlns="http://schemas.openxmlformats.org/package/2006/relationships"><Relationship Id="rId1" Type="http://schemas.openxmlformats.org/officeDocument/2006/relationships/externalLinkPath" Target="semaine%2035.xlsx" TargetMode="External"/></Relationships>
</file>

<file path=xl/externalLinks/_rels/externalLink38.xml.rels><?xml version="1.0" encoding="UTF-8" standalone="yes"?>
<Relationships xmlns="http://schemas.openxmlformats.org/package/2006/relationships"><Relationship Id="rId1" Type="http://schemas.openxmlformats.org/officeDocument/2006/relationships/externalLinkPath" Target="semaine%2036.xlsx" TargetMode="External"/></Relationships>
</file>

<file path=xl/externalLinks/_rels/externalLink39.xml.rels><?xml version="1.0" encoding="UTF-8" standalone="yes"?>
<Relationships xmlns="http://schemas.openxmlformats.org/package/2006/relationships"><Relationship Id="rId1" Type="http://schemas.openxmlformats.org/officeDocument/2006/relationships/externalLinkPath" Target="semaine%2037.xlsx" TargetMode="External"/></Relationships>
</file>

<file path=xl/externalLinks/_rels/externalLink40.xml.rels><?xml version="1.0" encoding="UTF-8" standalone="yes"?>
<Relationships xmlns="http://schemas.openxmlformats.org/package/2006/relationships"><Relationship Id="rId1" Type="http://schemas.openxmlformats.org/officeDocument/2006/relationships/externalLinkPath" Target="semaine%2038.xlsx" TargetMode="External"/></Relationships>
</file>

<file path=xl/externalLinks/_rels/externalLink41.xml.rels><?xml version="1.0" encoding="UTF-8" standalone="yes"?>
<Relationships xmlns="http://schemas.openxmlformats.org/package/2006/relationships"><Relationship Id="rId1" Type="http://schemas.openxmlformats.org/officeDocument/2006/relationships/externalLinkPath" Target="semaine%2039.xlsx" TargetMode="External"/></Relationships>
</file>

<file path=xl/externalLinks/_rels/externalLink42.xml.rels><?xml version="1.0" encoding="UTF-8" standalone="yes"?>
<Relationships xmlns="http://schemas.openxmlformats.org/package/2006/relationships"><Relationship Id="rId1" Type="http://schemas.openxmlformats.org/officeDocument/2006/relationships/externalLinkPath" Target="semaine%2040.xlsx" TargetMode="External"/></Relationships>
</file>

<file path=xl/externalLinks/_rels/externalLink43.xml.rels><?xml version="1.0" encoding="UTF-8" standalone="yes"?>
<Relationships xmlns="http://schemas.openxmlformats.org/package/2006/relationships"><Relationship Id="rId1" Type="http://schemas.openxmlformats.org/officeDocument/2006/relationships/externalLinkPath" Target="semaine%2041.xlsx" TargetMode="External"/></Relationships>
</file>

<file path=xl/externalLinks/_rels/externalLink44.xml.rels><?xml version="1.0" encoding="UTF-8" standalone="yes"?>
<Relationships xmlns="http://schemas.openxmlformats.org/package/2006/relationships"><Relationship Id="rId1" Type="http://schemas.openxmlformats.org/officeDocument/2006/relationships/externalLinkPath" Target="semaine%2042.xlsx" TargetMode="External"/></Relationships>
</file>

<file path=xl/externalLinks/_rels/externalLink45.xml.rels><?xml version="1.0" encoding="UTF-8" standalone="yes"?>
<Relationships xmlns="http://schemas.openxmlformats.org/package/2006/relationships"><Relationship Id="rId1" Type="http://schemas.openxmlformats.org/officeDocument/2006/relationships/externalLinkPath" Target="semaine%2043.xlsx" TargetMode="External"/></Relationships>
</file>

<file path=xl/externalLinks/_rels/externalLink46.xml.rels><?xml version="1.0" encoding="UTF-8" standalone="yes"?>
<Relationships xmlns="http://schemas.openxmlformats.org/package/2006/relationships"><Relationship Id="rId1" Type="http://schemas.openxmlformats.org/officeDocument/2006/relationships/externalLinkPath" Target="semaine%2044.xlsx" TargetMode="External"/></Relationships>
</file>

<file path=xl/externalLinks/_rels/externalLink47.xml.rels><?xml version="1.0" encoding="UTF-8" standalone="yes"?>
<Relationships xmlns="http://schemas.openxmlformats.org/package/2006/relationships"><Relationship Id="rId1" Type="http://schemas.openxmlformats.org/officeDocument/2006/relationships/externalLinkPath" Target="semaine%2045.xlsx" TargetMode="External"/></Relationships>
</file>

<file path=xl/externalLinks/_rels/externalLink48.xml.rels><?xml version="1.0" encoding="UTF-8" standalone="yes"?>
<Relationships xmlns="http://schemas.openxmlformats.org/package/2006/relationships"><Relationship Id="rId1" Type="http://schemas.openxmlformats.org/officeDocument/2006/relationships/externalLinkPath" Target="semaine%2046.xlsx" TargetMode="External"/></Relationships>
</file>

<file path=xl/externalLinks/_rels/externalLink49.xml.rels><?xml version="1.0" encoding="UTF-8" standalone="yes"?>
<Relationships xmlns="http://schemas.openxmlformats.org/package/2006/relationships"><Relationship Id="rId1" Type="http://schemas.openxmlformats.org/officeDocument/2006/relationships/externalLinkPath" Target="semaine%2047.xlsx" TargetMode="External"/></Relationships>
</file>

<file path=xl/externalLinks/_rels/externalLink50.xml.rels><?xml version="1.0" encoding="UTF-8" standalone="yes"?>
<Relationships xmlns="http://schemas.openxmlformats.org/package/2006/relationships"><Relationship Id="rId1" Type="http://schemas.openxmlformats.org/officeDocument/2006/relationships/externalLinkPath" Target="semaine%2048.xlsx" TargetMode="External"/></Relationships>
</file>

<file path=xl/externalLinks/_rels/externalLink51.xml.rels><?xml version="1.0" encoding="UTF-8" standalone="yes"?>
<Relationships xmlns="http://schemas.openxmlformats.org/package/2006/relationships"><Relationship Id="rId1" Type="http://schemas.openxmlformats.org/officeDocument/2006/relationships/externalLinkPath" Target="semaine%2049.xlsx" TargetMode="External"/></Relationships>
</file>

<file path=xl/externalLinks/_rels/externalLink52.xml.rels><?xml version="1.0" encoding="UTF-8" standalone="yes"?>
<Relationships xmlns="http://schemas.openxmlformats.org/package/2006/relationships"><Relationship Id="rId1" Type="http://schemas.openxmlformats.org/officeDocument/2006/relationships/externalLinkPath" Target="semaine%2050.xlsx" TargetMode="External"/></Relationships>
</file>

<file path=xl/externalLinks/_rels/externalLink53.xml.rels><?xml version="1.0" encoding="UTF-8" standalone="yes"?>
<Relationships xmlns="http://schemas.openxmlformats.org/package/2006/relationships"><Relationship Id="rId1" Type="http://schemas.openxmlformats.org/officeDocument/2006/relationships/externalLinkPath" Target="semaine%2051.xlsx" TargetMode="External"/></Relationships>
</file>

<file path=xl/externalLinks/_rels/externalLink54.xml.rels><?xml version="1.0" encoding="UTF-8" standalone="yes"?>
<Relationships xmlns="http://schemas.openxmlformats.org/package/2006/relationships"><Relationship Id="rId1" Type="http://schemas.openxmlformats.org/officeDocument/2006/relationships/externalLinkPath" Target="semaine%2052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le de présence"/>
      <sheetName val="Bruno"/>
      <sheetName val="JLuc"/>
      <sheetName val="Eric G"/>
      <sheetName val="Eric D"/>
      <sheetName val="Philippe"/>
      <sheetName val="Florent"/>
      <sheetName val="Seb"/>
      <sheetName val="inter 1"/>
      <sheetName val="inter 2"/>
      <sheetName val="inter 3"/>
      <sheetName val="inter 4"/>
      <sheetName val="inter 5"/>
      <sheetName val="inter 6"/>
      <sheetName val="inter 7"/>
      <sheetName val="inter 8"/>
      <sheetName val="inter 9"/>
      <sheetName val="inter 10"/>
      <sheetName val="inter 11"/>
      <sheetName val="inter 12"/>
      <sheetName val="semaine 1"/>
    </sheetNames>
    <sheetDataSet>
      <sheetData sheetId="0"/>
      <sheetData sheetId="1">
        <row r="23">
          <cell r="H23">
            <v>0</v>
          </cell>
        </row>
        <row r="24">
          <cell r="C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2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3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4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5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6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7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feuille de présence"/>
      <sheetName val="Bruno"/>
      <sheetName val="JLuc"/>
      <sheetName val="Eric G"/>
      <sheetName val="Eric D"/>
      <sheetName val="Philippe"/>
      <sheetName val="Florent"/>
      <sheetName val="Seb"/>
      <sheetName val="inter 1"/>
      <sheetName val="inter 2"/>
      <sheetName val="inter 3"/>
      <sheetName val="inter 4"/>
      <sheetName val="inter 5"/>
      <sheetName val="inter 6"/>
      <sheetName val="inter 7"/>
      <sheetName val="inter 8"/>
      <sheetName val="inter 9"/>
      <sheetName val="inter 10"/>
      <sheetName val="inter 11"/>
      <sheetName val="inter 12"/>
      <sheetName val="semaine 2"/>
    </sheetNames>
    <sheetDataSet>
      <sheetData sheetId="0"/>
      <sheetData sheetId="1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2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3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4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5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6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7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 refreshError="1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feuille de présence"/>
      <sheetName val="Bruno"/>
      <sheetName val="JLuc"/>
      <sheetName val="Eric G"/>
      <sheetName val="Eric D"/>
      <sheetName val="Philippe"/>
      <sheetName val="Florent"/>
      <sheetName val="Seb"/>
      <sheetName val="inter 1"/>
      <sheetName val="inter 2"/>
      <sheetName val="inter 3"/>
      <sheetName val="inter 4"/>
      <sheetName val="inter 5"/>
      <sheetName val="inter 6"/>
      <sheetName val="inter 7"/>
      <sheetName val="inter 8"/>
      <sheetName val="inter 9"/>
      <sheetName val="inter 10"/>
      <sheetName val="inter 11"/>
      <sheetName val="inter 12"/>
      <sheetName val="semaine 3"/>
    </sheetNames>
    <sheetDataSet>
      <sheetData sheetId="0"/>
      <sheetData sheetId="1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2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3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4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5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6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7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 refreshError="1"/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feuille de présence"/>
      <sheetName val="Bruno"/>
      <sheetName val="JLuc"/>
      <sheetName val="Eric G"/>
      <sheetName val="Eric D"/>
      <sheetName val="Philippe"/>
      <sheetName val="Florent"/>
      <sheetName val="Seb"/>
      <sheetName val="inter 1"/>
      <sheetName val="inter 2"/>
      <sheetName val="inter 3"/>
      <sheetName val="inter 4"/>
      <sheetName val="inter 5"/>
      <sheetName val="inter 6"/>
      <sheetName val="inter 7"/>
      <sheetName val="inter 8"/>
      <sheetName val="inter 9"/>
      <sheetName val="inter 10"/>
      <sheetName val="inter 11"/>
      <sheetName val="inter 12"/>
      <sheetName val="semaine 4"/>
    </sheetNames>
    <sheetDataSet>
      <sheetData sheetId="0"/>
      <sheetData sheetId="1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2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3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4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5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6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7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 refreshError="1"/>
    </sheetDataSet>
  </externalBook>
</externalLink>
</file>

<file path=xl/externalLinks/externalLink5.xml><?xml version="1.0" encoding="utf-8"?>
<externalLink xmlns="http://schemas.openxmlformats.org/spreadsheetml/2006/main">
  <externalBook xmlns:r="http://schemas.openxmlformats.org/officeDocument/2006/relationships" r:id="rId1">
    <sheetNames>
      <sheetName val="feuille de présence"/>
      <sheetName val="Bruno"/>
      <sheetName val="JLuc"/>
      <sheetName val="Eric G"/>
      <sheetName val="Eric D"/>
      <sheetName val="Philippe"/>
      <sheetName val="Florent"/>
      <sheetName val="Seb"/>
      <sheetName val="inter 1"/>
      <sheetName val="inter 2"/>
      <sheetName val="inter 3"/>
      <sheetName val="inter 4"/>
      <sheetName val="inter 5"/>
      <sheetName val="inter 6"/>
      <sheetName val="inter 7"/>
      <sheetName val="inter 8"/>
      <sheetName val="inter 9"/>
      <sheetName val="inter 10"/>
      <sheetName val="inter 11"/>
      <sheetName val="inter 12"/>
      <sheetName val="semaine 5"/>
    </sheetNames>
    <sheetDataSet>
      <sheetData sheetId="0"/>
      <sheetData sheetId="1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2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3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4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5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6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7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 refreshError="1"/>
    </sheetDataSet>
  </externalBook>
</externalLink>
</file>

<file path=xl/externalLinks/externalLink6.xml><?xml version="1.0" encoding="utf-8"?>
<externalLink xmlns="http://schemas.openxmlformats.org/spreadsheetml/2006/main">
  <externalBook xmlns:r="http://schemas.openxmlformats.org/officeDocument/2006/relationships" r:id="rId1">
    <sheetNames>
      <sheetName val="feuille de présence"/>
      <sheetName val="Bruno"/>
      <sheetName val="JLuc"/>
      <sheetName val="Eric G"/>
      <sheetName val="Eric D"/>
      <sheetName val="Philippe"/>
      <sheetName val="Florent"/>
      <sheetName val="Seb"/>
      <sheetName val="inter 1"/>
      <sheetName val="inter 2"/>
      <sheetName val="inter 3"/>
      <sheetName val="inter 4"/>
      <sheetName val="inter 5"/>
      <sheetName val="inter 6"/>
      <sheetName val="inter 7"/>
      <sheetName val="inter 8"/>
      <sheetName val="inter 9"/>
      <sheetName val="inter 10"/>
      <sheetName val="inter 11"/>
      <sheetName val="inter 12"/>
      <sheetName val="semaine 6"/>
    </sheetNames>
    <sheetDataSet>
      <sheetData sheetId="0"/>
      <sheetData sheetId="1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2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3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4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5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6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7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 refreshError="1"/>
    </sheetDataSet>
  </externalBook>
</externalLink>
</file>

<file path=xl/externalLinks/externalLink7.xml><?xml version="1.0" encoding="utf-8"?>
<externalLink xmlns="http://schemas.openxmlformats.org/spreadsheetml/2006/main">
  <externalBook xmlns:r="http://schemas.openxmlformats.org/officeDocument/2006/relationships" r:id="rId1">
    <sheetNames>
      <sheetName val="feuille de présence"/>
      <sheetName val="Bruno"/>
      <sheetName val="JLuc"/>
      <sheetName val="Eric G"/>
      <sheetName val="Eric D"/>
      <sheetName val="Philippe"/>
      <sheetName val="Florent"/>
      <sheetName val="Seb"/>
      <sheetName val="inter 1"/>
      <sheetName val="inter 2"/>
      <sheetName val="inter 3"/>
      <sheetName val="inter 4"/>
      <sheetName val="inter 5"/>
      <sheetName val="inter 6"/>
      <sheetName val="inter 7"/>
      <sheetName val="inter 8"/>
      <sheetName val="inter 9"/>
      <sheetName val="inter 10"/>
      <sheetName val="inter 11"/>
      <sheetName val="inter 12"/>
      <sheetName val="semaine 7"/>
    </sheetNames>
    <sheetDataSet>
      <sheetData sheetId="0"/>
      <sheetData sheetId="1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2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3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4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5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6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7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 refreshError="1"/>
    </sheetDataSet>
  </externalBook>
</externalLink>
</file>

<file path=xl/externalLinks/externalLink8.xml><?xml version="1.0" encoding="utf-8"?>
<externalLink xmlns="http://schemas.openxmlformats.org/spreadsheetml/2006/main">
  <externalBook xmlns:r="http://schemas.openxmlformats.org/officeDocument/2006/relationships" r:id="rId1">
    <sheetNames>
      <sheetName val="feuille de présence"/>
      <sheetName val="Bruno"/>
      <sheetName val="JLuc"/>
      <sheetName val="Eric G"/>
      <sheetName val="Eric D"/>
      <sheetName val="Philippe"/>
      <sheetName val="Florent"/>
      <sheetName val="Seb"/>
      <sheetName val="inter 1"/>
      <sheetName val="inter 2"/>
      <sheetName val="inter 3"/>
      <sheetName val="inter 4"/>
      <sheetName val="inter 5"/>
      <sheetName val="inter 6"/>
      <sheetName val="inter 7"/>
      <sheetName val="inter 8"/>
      <sheetName val="inter 9"/>
      <sheetName val="inter 10"/>
      <sheetName val="inter 11"/>
      <sheetName val="inter 12"/>
      <sheetName val="semaine 8"/>
    </sheetNames>
    <sheetDataSet>
      <sheetData sheetId="0"/>
      <sheetData sheetId="1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2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3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</row>
        <row r="27">
          <cell r="C27">
            <v>3</v>
          </cell>
        </row>
      </sheetData>
      <sheetData sheetId="4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5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6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7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 refreshError="1"/>
    </sheetDataSet>
  </externalBook>
</externalLink>
</file>

<file path=xl/externalLinks/externalLink9.xml><?xml version="1.0" encoding="utf-8"?>
<externalLink xmlns="http://schemas.openxmlformats.org/spreadsheetml/2006/main">
  <externalBook xmlns:r="http://schemas.openxmlformats.org/officeDocument/2006/relationships" r:id="rId1">
    <sheetNames>
      <sheetName val="feuille de présence"/>
      <sheetName val="Bruno"/>
      <sheetName val="JLuc"/>
      <sheetName val="Eric G"/>
      <sheetName val="Eric D"/>
      <sheetName val="Philippe"/>
      <sheetName val="Florent"/>
      <sheetName val="Seb"/>
      <sheetName val="inter 1"/>
      <sheetName val="inter 2"/>
      <sheetName val="inter 3"/>
      <sheetName val="inter 4"/>
      <sheetName val="inter 5"/>
      <sheetName val="inter 6"/>
      <sheetName val="inter 7"/>
      <sheetName val="inter 8"/>
      <sheetName val="inter 9"/>
      <sheetName val="inter 10"/>
      <sheetName val="inter 11"/>
      <sheetName val="inter 12"/>
      <sheetName val="semaine 9"/>
    </sheetNames>
    <sheetDataSet>
      <sheetData sheetId="0"/>
      <sheetData sheetId="1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2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3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4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5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6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7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 refreshError="1"/>
    </sheetDataSet>
  </externalBook>
</externalLink>
</file>

<file path=xl/externalLinks/externalLink10.xml><?xml version="1.0" encoding="utf-8"?>
<externalLink xmlns="http://schemas.openxmlformats.org/spreadsheetml/2006/main">
  <externalBook xmlns:r="http://schemas.openxmlformats.org/officeDocument/2006/relationships" r:id="rId1">
    <sheetNames>
      <sheetName val="feuille de présence"/>
      <sheetName val="Bruno"/>
      <sheetName val="JLuc"/>
      <sheetName val="Eric G"/>
      <sheetName val="Eric D"/>
      <sheetName val="Philippe"/>
      <sheetName val="Florent"/>
      <sheetName val="Seb"/>
      <sheetName val="inter 1"/>
      <sheetName val="inter 2"/>
      <sheetName val="inter 3"/>
      <sheetName val="inter 4"/>
      <sheetName val="inter 5"/>
      <sheetName val="inter 6"/>
      <sheetName val="inter 7"/>
      <sheetName val="inter 8"/>
      <sheetName val="inter 9"/>
      <sheetName val="inter 10"/>
      <sheetName val="inter 11"/>
      <sheetName val="inter 12"/>
      <sheetName val="semaine 10"/>
    </sheetNames>
    <sheetDataSet>
      <sheetData sheetId="0"/>
      <sheetData sheetId="1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2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3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4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5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6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7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 refreshError="1"/>
    </sheetDataSet>
  </externalBook>
</externalLink>
</file>

<file path=xl/externalLinks/externalLink11.xml><?xml version="1.0" encoding="utf-8"?>
<externalLink xmlns="http://schemas.openxmlformats.org/spreadsheetml/2006/main">
  <externalBook xmlns:r="http://schemas.openxmlformats.org/officeDocument/2006/relationships" r:id="rId1">
    <sheetNames>
      <sheetName val="feuille de présence"/>
      <sheetName val="Bruno"/>
      <sheetName val="JLuc"/>
      <sheetName val="Eric G"/>
      <sheetName val="Eric D"/>
      <sheetName val="Philippe"/>
      <sheetName val="Florent"/>
      <sheetName val="Seb"/>
      <sheetName val="inter 1"/>
      <sheetName val="inter 2"/>
      <sheetName val="inter 3"/>
      <sheetName val="inter 4"/>
      <sheetName val="inter 5"/>
      <sheetName val="inter 6"/>
      <sheetName val="inter 7"/>
      <sheetName val="inter 8"/>
      <sheetName val="inter 9"/>
      <sheetName val="inter 10"/>
      <sheetName val="inter 11"/>
      <sheetName val="inter 12"/>
      <sheetName val="semaine 11"/>
    </sheetNames>
    <sheetDataSet>
      <sheetData sheetId="0"/>
      <sheetData sheetId="1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2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3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4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5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6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7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 refreshError="1"/>
    </sheetDataSet>
  </externalBook>
</externalLink>
</file>

<file path=xl/externalLinks/externalLink12.xml><?xml version="1.0" encoding="utf-8"?>
<externalLink xmlns="http://schemas.openxmlformats.org/spreadsheetml/2006/main">
  <externalBook xmlns:r="http://schemas.openxmlformats.org/officeDocument/2006/relationships" r:id="rId1">
    <sheetNames>
      <sheetName val="feuille de présence"/>
      <sheetName val="Bruno"/>
      <sheetName val="JLuc"/>
      <sheetName val="Eric G"/>
      <sheetName val="Eric D"/>
      <sheetName val="Philippe"/>
      <sheetName val="Florent"/>
      <sheetName val="Seb"/>
      <sheetName val="inter 1"/>
      <sheetName val="inter 2"/>
      <sheetName val="inter 3"/>
      <sheetName val="inter 4"/>
      <sheetName val="inter 5"/>
      <sheetName val="inter 6"/>
      <sheetName val="inter 7"/>
      <sheetName val="inter 8"/>
      <sheetName val="inter 9"/>
      <sheetName val="inter 10"/>
      <sheetName val="inter 11"/>
      <sheetName val="inter 12"/>
      <sheetName val="semaine 12"/>
    </sheetNames>
    <sheetDataSet>
      <sheetData sheetId="0"/>
      <sheetData sheetId="1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2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3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4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5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6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7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 refreshError="1"/>
    </sheetDataSet>
  </externalBook>
</externalLink>
</file>

<file path=xl/externalLinks/externalLink13.xml><?xml version="1.0" encoding="utf-8"?>
<externalLink xmlns="http://schemas.openxmlformats.org/spreadsheetml/2006/main">
  <externalBook xmlns:r="http://schemas.openxmlformats.org/officeDocument/2006/relationships" r:id="rId1">
    <sheetNames>
      <sheetName val="feuille de présence"/>
      <sheetName val="Bruno"/>
      <sheetName val="JLuc"/>
      <sheetName val="Eric G"/>
      <sheetName val="Eric D"/>
      <sheetName val="Philippe"/>
      <sheetName val="Florent"/>
      <sheetName val="Seb"/>
      <sheetName val="inter 1"/>
      <sheetName val="inter 2"/>
      <sheetName val="inter 3"/>
      <sheetName val="inter 4"/>
      <sheetName val="inter 5"/>
      <sheetName val="inter 6"/>
      <sheetName val="inter 7"/>
      <sheetName val="inter 8"/>
      <sheetName val="inter 9"/>
      <sheetName val="inter 10"/>
      <sheetName val="inter 11"/>
      <sheetName val="inter 12"/>
      <sheetName val="semaine 13"/>
    </sheetNames>
    <sheetDataSet>
      <sheetData sheetId="0"/>
      <sheetData sheetId="1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2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3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4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5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6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7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 refreshError="1"/>
    </sheetDataSet>
  </externalBook>
</externalLink>
</file>

<file path=xl/externalLinks/externalLink14.xml><?xml version="1.0" encoding="utf-8"?>
<externalLink xmlns="http://schemas.openxmlformats.org/spreadsheetml/2006/main">
  <externalBook xmlns:r="http://schemas.openxmlformats.org/officeDocument/2006/relationships" r:id="rId1">
    <sheetNames>
      <sheetName val="feuille de présence"/>
      <sheetName val="Bruno"/>
      <sheetName val="JLuc"/>
      <sheetName val="Eric G"/>
      <sheetName val="Eric D"/>
      <sheetName val="Philippe"/>
      <sheetName val="Florent"/>
      <sheetName val="Seb"/>
      <sheetName val="inter 1"/>
      <sheetName val="inter 2"/>
      <sheetName val="inter 3"/>
      <sheetName val="inter 4"/>
      <sheetName val="inter 5"/>
      <sheetName val="inter 6"/>
      <sheetName val="inter 7"/>
      <sheetName val="inter 8"/>
      <sheetName val="inter 9"/>
      <sheetName val="inter 10"/>
      <sheetName val="inter 11"/>
      <sheetName val="inter 12"/>
      <sheetName val="semaine 14"/>
    </sheetNames>
    <sheetDataSet>
      <sheetData sheetId="0"/>
      <sheetData sheetId="1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2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3"/>
      <sheetData sheetId="4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5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6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7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 refreshError="1"/>
    </sheetDataSet>
  </externalBook>
</externalLink>
</file>

<file path=xl/externalLinks/externalLink15.xml><?xml version="1.0" encoding="utf-8"?>
<externalLink xmlns="http://schemas.openxmlformats.org/spreadsheetml/2006/main">
  <externalBook xmlns:r="http://schemas.openxmlformats.org/officeDocument/2006/relationships" r:id="rId1">
    <sheetNames>
      <sheetName val="feuille de présence"/>
      <sheetName val="Bruno"/>
      <sheetName val="JLuc"/>
      <sheetName val="Eric G"/>
      <sheetName val="Eric D"/>
      <sheetName val="Philippe"/>
      <sheetName val="Florent"/>
      <sheetName val="Seb"/>
      <sheetName val="inter 1"/>
      <sheetName val="inter 2"/>
      <sheetName val="inter 3"/>
      <sheetName val="inter 4"/>
      <sheetName val="inter 5"/>
      <sheetName val="inter 6"/>
      <sheetName val="inter 7"/>
      <sheetName val="inter 8"/>
      <sheetName val="inter 9"/>
      <sheetName val="inter 10"/>
      <sheetName val="inter 11"/>
      <sheetName val="inter 12"/>
      <sheetName val="semaine 15"/>
    </sheetNames>
    <sheetDataSet>
      <sheetData sheetId="0"/>
      <sheetData sheetId="1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2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3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4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5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6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7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 refreshError="1"/>
    </sheetDataSet>
  </externalBook>
</externalLink>
</file>

<file path=xl/externalLinks/externalLink16.xml><?xml version="1.0" encoding="utf-8"?>
<externalLink xmlns="http://schemas.openxmlformats.org/spreadsheetml/2006/main">
  <externalBook xmlns:r="http://schemas.openxmlformats.org/officeDocument/2006/relationships" r:id="rId1">
    <sheetNames>
      <sheetName val="feuille de présence"/>
      <sheetName val="Bruno"/>
      <sheetName val="JLuc"/>
      <sheetName val="Eric G"/>
      <sheetName val="Eric D"/>
      <sheetName val="Philippe"/>
      <sheetName val="Florent"/>
      <sheetName val="Seb"/>
      <sheetName val="inter 1"/>
      <sheetName val="inter 2"/>
      <sheetName val="inter 3"/>
      <sheetName val="inter 4"/>
      <sheetName val="inter 5"/>
      <sheetName val="inter 6"/>
      <sheetName val="inter 7"/>
      <sheetName val="inter 8"/>
      <sheetName val="inter 9"/>
      <sheetName val="inter 10"/>
      <sheetName val="inter 11"/>
      <sheetName val="inter 12"/>
      <sheetName val="semaine 16"/>
    </sheetNames>
    <sheetDataSet>
      <sheetData sheetId="0"/>
      <sheetData sheetId="1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2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3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4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5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6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7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 refreshError="1"/>
    </sheetDataSet>
  </externalBook>
</externalLink>
</file>

<file path=xl/externalLinks/externalLink17.xml><?xml version="1.0" encoding="utf-8"?>
<externalLink xmlns="http://schemas.openxmlformats.org/spreadsheetml/2006/main">
  <externalBook xmlns:r="http://schemas.openxmlformats.org/officeDocument/2006/relationships" r:id="rId1">
    <sheetNames>
      <sheetName val="feuille de présence"/>
      <sheetName val="Bruno"/>
      <sheetName val="JLuc"/>
      <sheetName val="Eric G"/>
      <sheetName val="Eric D"/>
      <sheetName val="Philippe"/>
      <sheetName val="Florent"/>
      <sheetName val="Seb"/>
      <sheetName val="inter 1"/>
      <sheetName val="inter 2"/>
      <sheetName val="inter 3"/>
      <sheetName val="inter 4"/>
      <sheetName val="inter 5"/>
      <sheetName val="inter 6"/>
      <sheetName val="inter 7"/>
      <sheetName val="inter 8"/>
      <sheetName val="inter 9"/>
      <sheetName val="inter 10"/>
      <sheetName val="inter 11"/>
      <sheetName val="inter 12"/>
      <sheetName val="semaine 17"/>
    </sheetNames>
    <sheetDataSet>
      <sheetData sheetId="0"/>
      <sheetData sheetId="1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2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3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4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5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6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7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 refreshError="1"/>
    </sheetDataSet>
  </externalBook>
</externalLink>
</file>

<file path=xl/externalLinks/externalLink18.xml><?xml version="1.0" encoding="utf-8"?>
<externalLink xmlns="http://schemas.openxmlformats.org/spreadsheetml/2006/main">
  <externalBook xmlns:r="http://schemas.openxmlformats.org/officeDocument/2006/relationships" r:id="rId1">
    <sheetNames>
      <sheetName val="feuille de présence"/>
      <sheetName val="Bruno"/>
      <sheetName val="JLuc"/>
      <sheetName val="Eric G"/>
      <sheetName val="Eric D"/>
      <sheetName val="Philippe"/>
      <sheetName val="Florent"/>
      <sheetName val="Seb"/>
      <sheetName val="inter 1"/>
      <sheetName val="inter 2"/>
      <sheetName val="inter 3"/>
      <sheetName val="inter 4"/>
      <sheetName val="inter 5"/>
      <sheetName val="inter 6"/>
      <sheetName val="inter 7"/>
      <sheetName val="inter 8"/>
      <sheetName val="inter 9"/>
      <sheetName val="inter 10"/>
      <sheetName val="inter 11"/>
      <sheetName val="inter 12"/>
      <sheetName val="semaine 18"/>
    </sheetNames>
    <sheetDataSet>
      <sheetData sheetId="0"/>
      <sheetData sheetId="1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2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3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4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5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6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7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 refreshError="1"/>
    </sheetDataSet>
  </externalBook>
</externalLink>
</file>

<file path=xl/externalLinks/externalLink19.xml><?xml version="1.0" encoding="utf-8"?>
<externalLink xmlns="http://schemas.openxmlformats.org/spreadsheetml/2006/main">
  <externalBook xmlns:r="http://schemas.openxmlformats.org/officeDocument/2006/relationships" r:id="rId1">
    <sheetNames>
      <sheetName val="feuille de présence"/>
      <sheetName val="Bruno"/>
      <sheetName val="JLuc"/>
      <sheetName val="Eric G"/>
      <sheetName val="Eric D"/>
      <sheetName val="Philippe"/>
      <sheetName val="Florent"/>
      <sheetName val="Seb"/>
      <sheetName val="inter 1"/>
      <sheetName val="inter 2"/>
      <sheetName val="inter 3"/>
      <sheetName val="inter 4"/>
      <sheetName val="inter 5"/>
      <sheetName val="inter 6"/>
      <sheetName val="inter 7"/>
      <sheetName val="inter 8"/>
      <sheetName val="inter 9"/>
      <sheetName val="inter 10"/>
      <sheetName val="inter 11"/>
      <sheetName val="inter 12"/>
      <sheetName val="semaine 19"/>
    </sheetNames>
    <sheetDataSet>
      <sheetData sheetId="0"/>
      <sheetData sheetId="1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2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3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4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5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6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7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 refreshError="1"/>
    </sheetDataSet>
  </externalBook>
</externalLink>
</file>

<file path=xl/externalLinks/externalLink20.xml><?xml version="1.0" encoding="utf-8"?>
<externalLink xmlns="http://schemas.openxmlformats.org/spreadsheetml/2006/main">
  <externalBook xmlns:r="http://schemas.openxmlformats.org/officeDocument/2006/relationships" r:id="rId1">
    <sheetNames>
      <sheetName val="feuille de présence"/>
      <sheetName val="Bruno"/>
      <sheetName val="JLuc"/>
      <sheetName val="Eric G"/>
      <sheetName val="Eric D"/>
      <sheetName val="Philippe"/>
      <sheetName val="Florent"/>
      <sheetName val="Seb"/>
      <sheetName val="inter 1"/>
      <sheetName val="inter 2"/>
      <sheetName val="inter 3"/>
      <sheetName val="inter 4"/>
      <sheetName val="inter 5"/>
      <sheetName val="inter 6"/>
      <sheetName val="inter 7"/>
      <sheetName val="inter 8"/>
      <sheetName val="inter 9"/>
      <sheetName val="inter 10"/>
      <sheetName val="inter 11"/>
      <sheetName val="inter 12"/>
      <sheetName val="semaine 20"/>
    </sheetNames>
    <sheetDataSet>
      <sheetData sheetId="0"/>
      <sheetData sheetId="1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2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3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4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5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6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7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 refreshError="1"/>
    </sheetDataSet>
  </externalBook>
</externalLink>
</file>

<file path=xl/externalLinks/externalLink21.xml><?xml version="1.0" encoding="utf-8"?>
<externalLink xmlns="http://schemas.openxmlformats.org/spreadsheetml/2006/main">
  <externalBook xmlns:r="http://schemas.openxmlformats.org/officeDocument/2006/relationships" r:id="rId1">
    <sheetNames>
      <sheetName val="feuille de présence"/>
      <sheetName val="Bruno"/>
      <sheetName val="JLuc"/>
      <sheetName val="Eric G"/>
      <sheetName val="Eric D"/>
      <sheetName val="Philippe"/>
      <sheetName val="Florent"/>
      <sheetName val="Seb"/>
      <sheetName val="inter 1"/>
      <sheetName val="inter 2"/>
      <sheetName val="inter 3"/>
      <sheetName val="inter 4"/>
      <sheetName val="inter 5"/>
      <sheetName val="inter 6"/>
      <sheetName val="inter 7"/>
      <sheetName val="inter 8"/>
      <sheetName val="inter 9"/>
      <sheetName val="inter 10"/>
      <sheetName val="inter 11"/>
      <sheetName val="inter 12"/>
      <sheetName val="semaine 22"/>
    </sheetNames>
    <sheetDataSet>
      <sheetData sheetId="0"/>
      <sheetData sheetId="1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2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3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4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5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6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7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 refreshError="1"/>
    </sheetDataSet>
  </externalBook>
</externalLink>
</file>

<file path=xl/externalLinks/externalLink22.xml><?xml version="1.0" encoding="utf-8"?>
<externalLink xmlns="http://schemas.openxmlformats.org/spreadsheetml/2006/main">
  <externalBook xmlns:r="http://schemas.openxmlformats.org/officeDocument/2006/relationships" r:id="rId1">
    <sheetNames>
      <sheetName val="feuille de présence"/>
      <sheetName val="Bruno"/>
      <sheetName val="JLuc"/>
      <sheetName val="Eric G"/>
      <sheetName val="Eric D"/>
      <sheetName val="Philippe"/>
      <sheetName val="Florent"/>
      <sheetName val="Seb"/>
      <sheetName val="inter 1"/>
      <sheetName val="inter 2"/>
      <sheetName val="inter 3"/>
      <sheetName val="inter 4"/>
      <sheetName val="inter 5"/>
      <sheetName val="inter 6"/>
      <sheetName val="inter 7"/>
      <sheetName val="inter 8"/>
      <sheetName val="inter 9"/>
      <sheetName val="inter 10"/>
      <sheetName val="inter 11"/>
      <sheetName val="inter 12"/>
      <sheetName val="semaine 21"/>
    </sheetNames>
    <sheetDataSet>
      <sheetData sheetId="0"/>
      <sheetData sheetId="1">
        <row r="24">
          <cell r="C24">
            <v>0</v>
          </cell>
        </row>
      </sheetData>
      <sheetData sheetId="2"/>
      <sheetData sheetId="3"/>
      <sheetData sheetId="4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5">
        <row r="24">
          <cell r="C24">
            <v>0</v>
          </cell>
        </row>
      </sheetData>
      <sheetData sheetId="6">
        <row r="24">
          <cell r="C24">
            <v>0</v>
          </cell>
        </row>
        <row r="26">
          <cell r="C26">
            <v>0</v>
          </cell>
        </row>
      </sheetData>
      <sheetData sheetId="7">
        <row r="24">
          <cell r="C24">
            <v>0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 refreshError="1"/>
    </sheetDataSet>
  </externalBook>
</externalLink>
</file>

<file path=xl/externalLinks/externalLink23.xml><?xml version="1.0" encoding="utf-8"?>
<externalLink xmlns="http://schemas.openxmlformats.org/spreadsheetml/2006/main">
  <externalBook xmlns:r="http://schemas.openxmlformats.org/officeDocument/2006/relationships" r:id="rId1">
    <sheetNames>
      <sheetName val="feuille de présence"/>
      <sheetName val="Bruno"/>
      <sheetName val="JLuc"/>
      <sheetName val="Eric G"/>
      <sheetName val="Eric D"/>
      <sheetName val="Philippe"/>
      <sheetName val="Florent"/>
      <sheetName val="Seb"/>
      <sheetName val="inter 1"/>
      <sheetName val="inter 2"/>
      <sheetName val="inter 3"/>
      <sheetName val="inter 4"/>
      <sheetName val="inter 5"/>
      <sheetName val="inter 6"/>
      <sheetName val="inter 7"/>
      <sheetName val="inter 8"/>
      <sheetName val="inter 9"/>
      <sheetName val="inter 10"/>
      <sheetName val="inter 11"/>
      <sheetName val="inter 12"/>
      <sheetName val="semaine 23"/>
    </sheetNames>
    <sheetDataSet>
      <sheetData sheetId="0"/>
      <sheetData sheetId="1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2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3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4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5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6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7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 refreshError="1"/>
    </sheetDataSet>
  </externalBook>
</externalLink>
</file>

<file path=xl/externalLinks/externalLink24.xml><?xml version="1.0" encoding="utf-8"?>
<externalLink xmlns="http://schemas.openxmlformats.org/spreadsheetml/2006/main">
  <externalBook xmlns:r="http://schemas.openxmlformats.org/officeDocument/2006/relationships" r:id="rId1">
    <sheetNames>
      <sheetName val="feuille de présence"/>
      <sheetName val="Bruno"/>
      <sheetName val="JLuc"/>
      <sheetName val="Eric G"/>
      <sheetName val="Eric D"/>
      <sheetName val="Philippe"/>
      <sheetName val="Florent"/>
      <sheetName val="Seb"/>
      <sheetName val="inter 1"/>
      <sheetName val="inter 2"/>
      <sheetName val="inter 3"/>
      <sheetName val="inter 4"/>
      <sheetName val="inter 5"/>
      <sheetName val="inter 6"/>
      <sheetName val="inter 7"/>
      <sheetName val="inter 8"/>
      <sheetName val="inter 9"/>
      <sheetName val="inter 10"/>
      <sheetName val="inter 11"/>
      <sheetName val="inter 12"/>
      <sheetName val="semaine 24"/>
    </sheetNames>
    <sheetDataSet>
      <sheetData sheetId="0"/>
      <sheetData sheetId="1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2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3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4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5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6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7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 refreshError="1"/>
    </sheetDataSet>
  </externalBook>
</externalLink>
</file>

<file path=xl/externalLinks/externalLink25.xml><?xml version="1.0" encoding="utf-8"?>
<externalLink xmlns="http://schemas.openxmlformats.org/spreadsheetml/2006/main">
  <externalBook xmlns:r="http://schemas.openxmlformats.org/officeDocument/2006/relationships" r:id="rId1">
    <sheetNames>
      <sheetName val="feuille de présence"/>
      <sheetName val="Bruno"/>
      <sheetName val="JLuc"/>
      <sheetName val="Eric G"/>
      <sheetName val="Eric D"/>
      <sheetName val="Philippe"/>
      <sheetName val="Florent"/>
      <sheetName val="Seb"/>
      <sheetName val="inter 1"/>
      <sheetName val="inter 2"/>
      <sheetName val="inter 3"/>
      <sheetName val="inter 4"/>
      <sheetName val="inter 5"/>
      <sheetName val="inter 6"/>
      <sheetName val="inter 7"/>
      <sheetName val="inter 8"/>
      <sheetName val="inter 9"/>
      <sheetName val="inter 10"/>
      <sheetName val="inter 11"/>
      <sheetName val="inter 12"/>
      <sheetName val="semaine 25"/>
    </sheetNames>
    <sheetDataSet>
      <sheetData sheetId="0"/>
      <sheetData sheetId="1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2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3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4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5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6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7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 refreshError="1"/>
    </sheetDataSet>
  </externalBook>
</externalLink>
</file>

<file path=xl/externalLinks/externalLink26.xml><?xml version="1.0" encoding="utf-8"?>
<externalLink xmlns="http://schemas.openxmlformats.org/spreadsheetml/2006/main">
  <externalBook xmlns:r="http://schemas.openxmlformats.org/officeDocument/2006/relationships" r:id="rId1">
    <sheetNames>
      <sheetName val="feuille de présence"/>
      <sheetName val="Bruno"/>
      <sheetName val="JLuc"/>
      <sheetName val="Eric G"/>
      <sheetName val="Eric D"/>
      <sheetName val="Philippe"/>
      <sheetName val="Florent"/>
      <sheetName val="Seb"/>
      <sheetName val="inter 1"/>
      <sheetName val="inter 2"/>
      <sheetName val="inter 3"/>
      <sheetName val="inter 4"/>
      <sheetName val="inter 5"/>
      <sheetName val="inter 6"/>
      <sheetName val="inter 7"/>
      <sheetName val="inter 8"/>
      <sheetName val="inter 9"/>
      <sheetName val="inter 10"/>
      <sheetName val="inter 11"/>
      <sheetName val="inter 12"/>
      <sheetName val="semaine 26"/>
    </sheetNames>
    <sheetDataSet>
      <sheetData sheetId="0"/>
      <sheetData sheetId="1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2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3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4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5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6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7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 refreshError="1"/>
    </sheetDataSet>
  </externalBook>
</externalLink>
</file>

<file path=xl/externalLinks/externalLink27.xml><?xml version="1.0" encoding="utf-8"?>
<externalLink xmlns="http://schemas.openxmlformats.org/spreadsheetml/2006/main">
  <externalBook xmlns:r="http://schemas.openxmlformats.org/officeDocument/2006/relationships" r:id="rId1">
    <sheetNames>
      <sheetName val="feuille de présence"/>
      <sheetName val="Bruno"/>
      <sheetName val="JLuc"/>
      <sheetName val="Eric G"/>
      <sheetName val="Eric D"/>
      <sheetName val="Philippe"/>
      <sheetName val="Florent"/>
      <sheetName val="Seb"/>
      <sheetName val="inter 1"/>
      <sheetName val="inter 2"/>
      <sheetName val="inter 3"/>
      <sheetName val="inter 4"/>
      <sheetName val="inter 5"/>
      <sheetName val="inter 6"/>
      <sheetName val="inter 7"/>
      <sheetName val="inter 8"/>
      <sheetName val="inter 9"/>
      <sheetName val="inter 10"/>
      <sheetName val="inter 11"/>
      <sheetName val="inter 12"/>
      <sheetName val="semaine 27"/>
    </sheetNames>
    <sheetDataSet>
      <sheetData sheetId="0"/>
      <sheetData sheetId="1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2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3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4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5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6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7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 refreshError="1"/>
    </sheetDataSet>
  </externalBook>
</externalLink>
</file>

<file path=xl/externalLinks/externalLink28.xml><?xml version="1.0" encoding="utf-8"?>
<externalLink xmlns="http://schemas.openxmlformats.org/spreadsheetml/2006/main">
  <externalBook xmlns:r="http://schemas.openxmlformats.org/officeDocument/2006/relationships" r:id="rId1">
    <sheetNames>
      <sheetName val="feuille de présence"/>
      <sheetName val="Bruno"/>
      <sheetName val="JLuc"/>
      <sheetName val="Eric G"/>
      <sheetName val="Eric D"/>
      <sheetName val="Philippe"/>
      <sheetName val="Florent"/>
      <sheetName val="Seb"/>
      <sheetName val="inter 1"/>
      <sheetName val="inter 2"/>
      <sheetName val="inter 3"/>
      <sheetName val="inter 4"/>
      <sheetName val="inter 5"/>
      <sheetName val="inter 6"/>
      <sheetName val="inter 7"/>
      <sheetName val="inter 8"/>
      <sheetName val="inter 9"/>
      <sheetName val="inter 10"/>
      <sheetName val="inter 11"/>
      <sheetName val="inter 12"/>
      <sheetName val="semaine 28"/>
    </sheetNames>
    <sheetDataSet>
      <sheetData sheetId="0"/>
      <sheetData sheetId="1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2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3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4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5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6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7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 refreshError="1"/>
    </sheetDataSet>
  </externalBook>
</externalLink>
</file>

<file path=xl/externalLinks/externalLink29.xml><?xml version="1.0" encoding="utf-8"?>
<externalLink xmlns="http://schemas.openxmlformats.org/spreadsheetml/2006/main">
  <externalBook xmlns:r="http://schemas.openxmlformats.org/officeDocument/2006/relationships" r:id="rId1">
    <sheetNames>
      <sheetName val="feuille de présence"/>
      <sheetName val="Bruno"/>
      <sheetName val="JLuc"/>
      <sheetName val="Eric G"/>
      <sheetName val="Eric D"/>
      <sheetName val="Philippe"/>
      <sheetName val="Florent"/>
      <sheetName val="Seb"/>
      <sheetName val="inter 1"/>
      <sheetName val="inter 2"/>
      <sheetName val="inter 3"/>
      <sheetName val="inter 4"/>
      <sheetName val="inter 5"/>
      <sheetName val="inter 6"/>
      <sheetName val="inter 7"/>
      <sheetName val="inter 8"/>
      <sheetName val="inter 9"/>
      <sheetName val="inter 10"/>
      <sheetName val="inter 11"/>
      <sheetName val="inter 12"/>
    </sheetNames>
    <sheetDataSet>
      <sheetData sheetId="0"/>
      <sheetData sheetId="1">
        <row r="24">
          <cell r="H24">
            <v>0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externalLinks/externalLink30.xml><?xml version="1.0" encoding="utf-8"?>
<externalLink xmlns="http://schemas.openxmlformats.org/spreadsheetml/2006/main">
  <externalBook xmlns:r="http://schemas.openxmlformats.org/officeDocument/2006/relationships" r:id="rId1">
    <sheetNames>
      <sheetName val="feuille de présence"/>
      <sheetName val="Bruno"/>
      <sheetName val="JLuc"/>
      <sheetName val="Eric G"/>
      <sheetName val="Eric D"/>
      <sheetName val="Philippe"/>
      <sheetName val="Florent"/>
      <sheetName val="Seb"/>
      <sheetName val="inter 1"/>
      <sheetName val="inter 2"/>
      <sheetName val="inter 3"/>
      <sheetName val="inter 4"/>
      <sheetName val="inter 5"/>
      <sheetName val="inter 6"/>
      <sheetName val="inter 7"/>
      <sheetName val="inter 8"/>
      <sheetName val="inter 9"/>
      <sheetName val="inter 10"/>
      <sheetName val="inter 11"/>
      <sheetName val="inter 12"/>
    </sheetNames>
    <sheetDataSet>
      <sheetData sheetId="0"/>
      <sheetData sheetId="1">
        <row r="23">
          <cell r="H23">
            <v>0</v>
          </cell>
        </row>
        <row r="24">
          <cell r="C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2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3"/>
      <sheetData sheetId="4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5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6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7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externalLinks/externalLink31.xml><?xml version="1.0" encoding="utf-8"?>
<externalLink xmlns="http://schemas.openxmlformats.org/spreadsheetml/2006/main">
  <externalBook xmlns:r="http://schemas.openxmlformats.org/officeDocument/2006/relationships" r:id="rId1">
    <sheetNames>
      <sheetName val="feuille de présence"/>
      <sheetName val="Bruno"/>
      <sheetName val="JLuc"/>
      <sheetName val="Eric G"/>
      <sheetName val="Eric D"/>
      <sheetName val="Philippe"/>
      <sheetName val="Florent"/>
      <sheetName val="Seb"/>
      <sheetName val="inter 1"/>
      <sheetName val="inter 2"/>
      <sheetName val="inter 3"/>
      <sheetName val="inter 4"/>
      <sheetName val="inter 5"/>
      <sheetName val="inter 6"/>
      <sheetName val="inter 7"/>
      <sheetName val="inter 8"/>
      <sheetName val="inter 9"/>
      <sheetName val="inter 10"/>
      <sheetName val="inter 11"/>
      <sheetName val="inter 12"/>
      <sheetName val="semaine 53"/>
    </sheetNames>
    <sheetDataSet>
      <sheetData sheetId="0"/>
      <sheetData sheetId="1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2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3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4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5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6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7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 refreshError="1"/>
    </sheetDataSet>
  </externalBook>
</externalLink>
</file>

<file path=xl/externalLinks/externalLink32.xml><?xml version="1.0" encoding="utf-8"?>
<externalLink xmlns="http://schemas.openxmlformats.org/spreadsheetml/2006/main">
  <externalBook xmlns:r="http://schemas.openxmlformats.org/officeDocument/2006/relationships" r:id="rId1">
    <sheetNames>
      <sheetName val="feuille de présence"/>
      <sheetName val="Bruno"/>
      <sheetName val="JLuc"/>
      <sheetName val="Eric G"/>
      <sheetName val="Eric D"/>
      <sheetName val="Philippe"/>
      <sheetName val="Florent"/>
      <sheetName val="Seb"/>
      <sheetName val="inter 1"/>
      <sheetName val="inter 2"/>
      <sheetName val="inter 3"/>
      <sheetName val="inter 4"/>
      <sheetName val="inter 5"/>
      <sheetName val="inter 6"/>
      <sheetName val="inter 7"/>
      <sheetName val="inter 8"/>
      <sheetName val="inter 9"/>
      <sheetName val="inter 10"/>
      <sheetName val="inter 11"/>
      <sheetName val="inter 12"/>
      <sheetName val="semaine 30"/>
    </sheetNames>
    <sheetDataSet>
      <sheetData sheetId="0"/>
      <sheetData sheetId="1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2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3"/>
      <sheetData sheetId="4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5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6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7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 refreshError="1"/>
    </sheetDataSet>
  </externalBook>
</externalLink>
</file>

<file path=xl/externalLinks/externalLink33.xml><?xml version="1.0" encoding="utf-8"?>
<externalLink xmlns="http://schemas.openxmlformats.org/spreadsheetml/2006/main">
  <externalBook xmlns:r="http://schemas.openxmlformats.org/officeDocument/2006/relationships" r:id="rId1">
    <sheetNames>
      <sheetName val="feuille de présence"/>
      <sheetName val="Bruno"/>
      <sheetName val="JLuc"/>
      <sheetName val="Eric G"/>
      <sheetName val="Eric D"/>
      <sheetName val="Philippe"/>
      <sheetName val="Florent"/>
      <sheetName val="Seb"/>
      <sheetName val="inter 1"/>
      <sheetName val="inter 2"/>
      <sheetName val="inter 3"/>
      <sheetName val="inter 4"/>
      <sheetName val="inter 5"/>
      <sheetName val="inter 6"/>
      <sheetName val="inter 7"/>
      <sheetName val="inter 8"/>
      <sheetName val="inter 9"/>
      <sheetName val="inter 10"/>
      <sheetName val="inter 11"/>
      <sheetName val="inter 12"/>
      <sheetName val="semaine 31"/>
    </sheetNames>
    <sheetDataSet>
      <sheetData sheetId="0"/>
      <sheetData sheetId="1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2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3"/>
      <sheetData sheetId="4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5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6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7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 refreshError="1"/>
    </sheetDataSet>
  </externalBook>
</externalLink>
</file>

<file path=xl/externalLinks/externalLink34.xml><?xml version="1.0" encoding="utf-8"?>
<externalLink xmlns="http://schemas.openxmlformats.org/spreadsheetml/2006/main">
  <externalBook xmlns:r="http://schemas.openxmlformats.org/officeDocument/2006/relationships" r:id="rId1">
    <sheetNames>
      <sheetName val="feuille de présence"/>
      <sheetName val="Bruno"/>
      <sheetName val="JLuc"/>
      <sheetName val="Eric G"/>
      <sheetName val="Eric D"/>
      <sheetName val="Philippe"/>
      <sheetName val="Florent"/>
      <sheetName val="Seb"/>
      <sheetName val="inter 1"/>
      <sheetName val="inter 2"/>
      <sheetName val="inter 3"/>
      <sheetName val="inter 4"/>
      <sheetName val="inter 5"/>
      <sheetName val="inter 6"/>
      <sheetName val="inter 7"/>
      <sheetName val="inter 8"/>
      <sheetName val="inter 9"/>
      <sheetName val="inter 10"/>
      <sheetName val="inter 11"/>
      <sheetName val="inter 12"/>
      <sheetName val="semaine 32"/>
    </sheetNames>
    <sheetDataSet>
      <sheetData sheetId="0"/>
      <sheetData sheetId="1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2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3"/>
      <sheetData sheetId="4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5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6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7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 refreshError="1"/>
    </sheetDataSet>
  </externalBook>
</externalLink>
</file>

<file path=xl/externalLinks/externalLink35.xml><?xml version="1.0" encoding="utf-8"?>
<externalLink xmlns="http://schemas.openxmlformats.org/spreadsheetml/2006/main">
  <externalBook xmlns:r="http://schemas.openxmlformats.org/officeDocument/2006/relationships" r:id="rId1">
    <sheetNames>
      <sheetName val="feuille de présence"/>
      <sheetName val="Bruno"/>
      <sheetName val="JLuc"/>
      <sheetName val="Eric G"/>
      <sheetName val="Eric D"/>
      <sheetName val="Philippe"/>
      <sheetName val="Florent"/>
      <sheetName val="Seb"/>
      <sheetName val="inter 1"/>
      <sheetName val="inter 2"/>
      <sheetName val="inter 3"/>
      <sheetName val="inter 4"/>
      <sheetName val="inter 5"/>
      <sheetName val="inter 6"/>
      <sheetName val="inter 7"/>
      <sheetName val="inter 8"/>
      <sheetName val="inter 9"/>
      <sheetName val="inter 10"/>
      <sheetName val="inter 11"/>
      <sheetName val="inter 12"/>
      <sheetName val="semaine 33"/>
    </sheetNames>
    <sheetDataSet>
      <sheetData sheetId="0"/>
      <sheetData sheetId="1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2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3"/>
      <sheetData sheetId="4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5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6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7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 refreshError="1"/>
    </sheetDataSet>
  </externalBook>
</externalLink>
</file>

<file path=xl/externalLinks/externalLink36.xml><?xml version="1.0" encoding="utf-8"?>
<externalLink xmlns="http://schemas.openxmlformats.org/spreadsheetml/2006/main">
  <externalBook xmlns:r="http://schemas.openxmlformats.org/officeDocument/2006/relationships" r:id="rId1">
    <sheetNames>
      <sheetName val="feuille de présence"/>
      <sheetName val="Bruno"/>
      <sheetName val="JLuc"/>
      <sheetName val="Eric G"/>
      <sheetName val="Eric D"/>
      <sheetName val="Philippe"/>
      <sheetName val="Florent"/>
      <sheetName val="Seb"/>
      <sheetName val="inter 1"/>
      <sheetName val="inter 2"/>
      <sheetName val="inter 3"/>
      <sheetName val="inter 4"/>
      <sheetName val="inter 5"/>
      <sheetName val="inter 6"/>
      <sheetName val="inter 7"/>
      <sheetName val="inter 8"/>
      <sheetName val="inter 9"/>
      <sheetName val="inter 10"/>
      <sheetName val="inter 11"/>
      <sheetName val="inter 12"/>
      <sheetName val="semaine 34"/>
    </sheetNames>
    <sheetDataSet>
      <sheetData sheetId="0"/>
      <sheetData sheetId="1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2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3"/>
      <sheetData sheetId="4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5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6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7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 refreshError="1"/>
    </sheetDataSet>
  </externalBook>
</externalLink>
</file>

<file path=xl/externalLinks/externalLink37.xml><?xml version="1.0" encoding="utf-8"?>
<externalLink xmlns="http://schemas.openxmlformats.org/spreadsheetml/2006/main">
  <externalBook xmlns:r="http://schemas.openxmlformats.org/officeDocument/2006/relationships" r:id="rId1">
    <sheetNames>
      <sheetName val="feuille de présence"/>
      <sheetName val="Bruno"/>
      <sheetName val="JLuc"/>
      <sheetName val="Eric G"/>
      <sheetName val="Eric D"/>
      <sheetName val="Philippe"/>
      <sheetName val="Florent"/>
      <sheetName val="Seb"/>
      <sheetName val="inter 1"/>
      <sheetName val="inter 2"/>
      <sheetName val="inter 3"/>
      <sheetName val="inter 4"/>
      <sheetName val="inter 5"/>
      <sheetName val="inter 6"/>
      <sheetName val="inter 7"/>
      <sheetName val="inter 8"/>
      <sheetName val="inter 9"/>
      <sheetName val="inter 10"/>
      <sheetName val="inter 11"/>
      <sheetName val="inter 12"/>
      <sheetName val="semaine 35"/>
    </sheetNames>
    <sheetDataSet>
      <sheetData sheetId="0"/>
      <sheetData sheetId="1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2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3"/>
      <sheetData sheetId="4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5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6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7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 refreshError="1"/>
    </sheetDataSet>
  </externalBook>
</externalLink>
</file>

<file path=xl/externalLinks/externalLink38.xml><?xml version="1.0" encoding="utf-8"?>
<externalLink xmlns="http://schemas.openxmlformats.org/spreadsheetml/2006/main">
  <externalBook xmlns:r="http://schemas.openxmlformats.org/officeDocument/2006/relationships" r:id="rId1">
    <sheetNames>
      <sheetName val="feuille de présence"/>
      <sheetName val="Bruno"/>
      <sheetName val="JLuc"/>
      <sheetName val="Eric G"/>
      <sheetName val="Eric D"/>
      <sheetName val="Philippe"/>
      <sheetName val="Florent"/>
      <sheetName val="Seb"/>
      <sheetName val="inter 1"/>
      <sheetName val="inter 2"/>
      <sheetName val="inter 3"/>
      <sheetName val="inter 4"/>
      <sheetName val="inter 5"/>
      <sheetName val="inter 6"/>
      <sheetName val="inter 7"/>
      <sheetName val="inter 8"/>
      <sheetName val="inter 9"/>
      <sheetName val="inter 10"/>
      <sheetName val="inter 11"/>
      <sheetName val="inter 12"/>
      <sheetName val="semaine 36"/>
    </sheetNames>
    <sheetDataSet>
      <sheetData sheetId="0"/>
      <sheetData sheetId="1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2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3"/>
      <sheetData sheetId="4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5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6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7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 refreshError="1"/>
    </sheetDataSet>
  </externalBook>
</externalLink>
</file>

<file path=xl/externalLinks/externalLink39.xml><?xml version="1.0" encoding="utf-8"?>
<externalLink xmlns="http://schemas.openxmlformats.org/spreadsheetml/2006/main">
  <externalBook xmlns:r="http://schemas.openxmlformats.org/officeDocument/2006/relationships" r:id="rId1">
    <sheetNames>
      <sheetName val="feuille de présence"/>
      <sheetName val="Bruno"/>
      <sheetName val="JLuc"/>
      <sheetName val="Eric G"/>
      <sheetName val="Eric D"/>
      <sheetName val="Philippe"/>
      <sheetName val="Florent"/>
      <sheetName val="Seb"/>
      <sheetName val="inter 1"/>
      <sheetName val="inter 2"/>
      <sheetName val="inter 3"/>
      <sheetName val="inter 4"/>
      <sheetName val="inter 5"/>
      <sheetName val="inter 6"/>
      <sheetName val="inter 7"/>
      <sheetName val="inter 8"/>
      <sheetName val="inter 9"/>
      <sheetName val="inter 10"/>
      <sheetName val="inter 11"/>
      <sheetName val="inter 12"/>
      <sheetName val="semaine 37"/>
    </sheetNames>
    <sheetDataSet>
      <sheetData sheetId="0"/>
      <sheetData sheetId="1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2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3"/>
      <sheetData sheetId="4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5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6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7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 refreshError="1"/>
    </sheetDataSet>
  </externalBook>
</externalLink>
</file>

<file path=xl/externalLinks/externalLink40.xml><?xml version="1.0" encoding="utf-8"?>
<externalLink xmlns="http://schemas.openxmlformats.org/spreadsheetml/2006/main">
  <externalBook xmlns:r="http://schemas.openxmlformats.org/officeDocument/2006/relationships" r:id="rId1">
    <sheetNames>
      <sheetName val="feuille de présence"/>
      <sheetName val="Bruno"/>
      <sheetName val="JLuc"/>
      <sheetName val="Eric G"/>
      <sheetName val="Eric D"/>
      <sheetName val="Philippe"/>
      <sheetName val="Florent"/>
      <sheetName val="Seb"/>
      <sheetName val="inter 1"/>
      <sheetName val="inter 2"/>
      <sheetName val="inter 3"/>
      <sheetName val="inter 4"/>
      <sheetName val="inter 5"/>
      <sheetName val="inter 6"/>
      <sheetName val="inter 7"/>
      <sheetName val="inter 8"/>
      <sheetName val="inter 9"/>
      <sheetName val="inter 10"/>
      <sheetName val="inter 11"/>
      <sheetName val="inter 12"/>
      <sheetName val="semaine 38"/>
    </sheetNames>
    <sheetDataSet>
      <sheetData sheetId="0"/>
      <sheetData sheetId="1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2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3"/>
      <sheetData sheetId="4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5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6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7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 refreshError="1"/>
    </sheetDataSet>
  </externalBook>
</externalLink>
</file>

<file path=xl/externalLinks/externalLink41.xml><?xml version="1.0" encoding="utf-8"?>
<externalLink xmlns="http://schemas.openxmlformats.org/spreadsheetml/2006/main">
  <externalBook xmlns:r="http://schemas.openxmlformats.org/officeDocument/2006/relationships" r:id="rId1">
    <sheetNames>
      <sheetName val="feuille de présence"/>
      <sheetName val="Bruno"/>
      <sheetName val="JLuc"/>
      <sheetName val="Eric G"/>
      <sheetName val="Eric D"/>
      <sheetName val="Philippe"/>
      <sheetName val="Florent"/>
      <sheetName val="Seb"/>
      <sheetName val="inter 1"/>
      <sheetName val="inter 2"/>
      <sheetName val="inter 3"/>
      <sheetName val="inter 4"/>
      <sheetName val="inter 5"/>
      <sheetName val="inter 6"/>
      <sheetName val="inter 7"/>
      <sheetName val="inter 8"/>
      <sheetName val="inter 9"/>
      <sheetName val="inter 10"/>
      <sheetName val="inter 11"/>
      <sheetName val="inter 12"/>
      <sheetName val="semaine 39"/>
    </sheetNames>
    <sheetDataSet>
      <sheetData sheetId="0"/>
      <sheetData sheetId="1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2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3"/>
      <sheetData sheetId="4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5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6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7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 refreshError="1"/>
    </sheetDataSet>
  </externalBook>
</externalLink>
</file>

<file path=xl/externalLinks/externalLink42.xml><?xml version="1.0" encoding="utf-8"?>
<externalLink xmlns="http://schemas.openxmlformats.org/spreadsheetml/2006/main">
  <externalBook xmlns:r="http://schemas.openxmlformats.org/officeDocument/2006/relationships" r:id="rId1">
    <sheetNames>
      <sheetName val="feuille de présence"/>
      <sheetName val="Bruno"/>
      <sheetName val="JLuc"/>
      <sheetName val="Eric G"/>
      <sheetName val="Eric D"/>
      <sheetName val="Philippe"/>
      <sheetName val="Florent"/>
      <sheetName val="Seb"/>
      <sheetName val="inter 1"/>
      <sheetName val="inter 2"/>
      <sheetName val="inter 3"/>
      <sheetName val="inter 4"/>
      <sheetName val="inter 5"/>
      <sheetName val="inter 6"/>
      <sheetName val="inter 7"/>
      <sheetName val="inter 8"/>
      <sheetName val="inter 9"/>
      <sheetName val="inter 10"/>
      <sheetName val="inter 11"/>
      <sheetName val="inter 12"/>
      <sheetName val="semaine 40"/>
    </sheetNames>
    <sheetDataSet>
      <sheetData sheetId="0"/>
      <sheetData sheetId="1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2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3"/>
      <sheetData sheetId="4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5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6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7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 refreshError="1"/>
    </sheetDataSet>
  </externalBook>
</externalLink>
</file>

<file path=xl/externalLinks/externalLink43.xml><?xml version="1.0" encoding="utf-8"?>
<externalLink xmlns="http://schemas.openxmlformats.org/spreadsheetml/2006/main">
  <externalBook xmlns:r="http://schemas.openxmlformats.org/officeDocument/2006/relationships" r:id="rId1">
    <sheetNames>
      <sheetName val="feuille de présence"/>
      <sheetName val="Bruno"/>
      <sheetName val="JLuc"/>
      <sheetName val="Eric G"/>
      <sheetName val="Eric D"/>
      <sheetName val="Philippe"/>
      <sheetName val="Florent"/>
      <sheetName val="Seb"/>
      <sheetName val="inter 1"/>
      <sheetName val="inter 2"/>
      <sheetName val="inter 3"/>
      <sheetName val="inter 4"/>
      <sheetName val="inter 5"/>
      <sheetName val="inter 6"/>
      <sheetName val="inter 7"/>
      <sheetName val="inter 8"/>
      <sheetName val="inter 9"/>
      <sheetName val="inter 10"/>
      <sheetName val="inter 11"/>
      <sheetName val="inter 12"/>
      <sheetName val="semaine 41"/>
    </sheetNames>
    <sheetDataSet>
      <sheetData sheetId="0"/>
      <sheetData sheetId="1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2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3"/>
      <sheetData sheetId="4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5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6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7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 refreshError="1"/>
    </sheetDataSet>
  </externalBook>
</externalLink>
</file>

<file path=xl/externalLinks/externalLink44.xml><?xml version="1.0" encoding="utf-8"?>
<externalLink xmlns="http://schemas.openxmlformats.org/spreadsheetml/2006/main">
  <externalBook xmlns:r="http://schemas.openxmlformats.org/officeDocument/2006/relationships" r:id="rId1">
    <sheetNames>
      <sheetName val="feuille de présence"/>
      <sheetName val="Bruno"/>
      <sheetName val="JLuc"/>
      <sheetName val="Eric G"/>
      <sheetName val="Eric D"/>
      <sheetName val="Philippe"/>
      <sheetName val="Florent"/>
      <sheetName val="Seb"/>
      <sheetName val="inter 1"/>
      <sheetName val="inter 2"/>
      <sheetName val="inter 3"/>
      <sheetName val="inter 4"/>
      <sheetName val="inter 5"/>
      <sheetName val="inter 6"/>
      <sheetName val="inter 7"/>
      <sheetName val="inter 8"/>
      <sheetName val="inter 9"/>
      <sheetName val="inter 10"/>
      <sheetName val="inter 11"/>
      <sheetName val="inter 12"/>
      <sheetName val="semaine 42"/>
    </sheetNames>
    <sheetDataSet>
      <sheetData sheetId="0"/>
      <sheetData sheetId="1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2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3"/>
      <sheetData sheetId="4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5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6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7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 refreshError="1"/>
    </sheetDataSet>
  </externalBook>
</externalLink>
</file>

<file path=xl/externalLinks/externalLink45.xml><?xml version="1.0" encoding="utf-8"?>
<externalLink xmlns="http://schemas.openxmlformats.org/spreadsheetml/2006/main">
  <externalBook xmlns:r="http://schemas.openxmlformats.org/officeDocument/2006/relationships" r:id="rId1">
    <sheetNames>
      <sheetName val="feuille de présence"/>
      <sheetName val="Bruno"/>
      <sheetName val="JLuc"/>
      <sheetName val="Eric G"/>
      <sheetName val="Eric D"/>
      <sheetName val="Philippe"/>
      <sheetName val="Florent"/>
      <sheetName val="Seb"/>
      <sheetName val="inter 1"/>
      <sheetName val="inter 2"/>
      <sheetName val="inter 3"/>
      <sheetName val="inter 4"/>
      <sheetName val="inter 5"/>
      <sheetName val="inter 6"/>
      <sheetName val="inter 7"/>
      <sheetName val="inter 8"/>
      <sheetName val="inter 9"/>
      <sheetName val="inter 10"/>
      <sheetName val="inter 11"/>
      <sheetName val="inter 12"/>
      <sheetName val="semaine 43"/>
    </sheetNames>
    <sheetDataSet>
      <sheetData sheetId="0"/>
      <sheetData sheetId="1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2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3"/>
      <sheetData sheetId="4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5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6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7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 refreshError="1"/>
    </sheetDataSet>
  </externalBook>
</externalLink>
</file>

<file path=xl/externalLinks/externalLink46.xml><?xml version="1.0" encoding="utf-8"?>
<externalLink xmlns="http://schemas.openxmlformats.org/spreadsheetml/2006/main">
  <externalBook xmlns:r="http://schemas.openxmlformats.org/officeDocument/2006/relationships" r:id="rId1">
    <sheetNames>
      <sheetName val="feuille de présence"/>
      <sheetName val="Bruno"/>
      <sheetName val="JLuc"/>
      <sheetName val="Eric G"/>
      <sheetName val="Eric D"/>
      <sheetName val="Philippe"/>
      <sheetName val="Florent"/>
      <sheetName val="Seb"/>
      <sheetName val="inter 1"/>
      <sheetName val="inter 2"/>
      <sheetName val="inter 3"/>
      <sheetName val="inter 4"/>
      <sheetName val="inter 5"/>
      <sheetName val="inter 6"/>
      <sheetName val="inter 7"/>
      <sheetName val="inter 8"/>
      <sheetName val="inter 9"/>
      <sheetName val="inter 10"/>
      <sheetName val="inter 11"/>
      <sheetName val="inter 12"/>
      <sheetName val="semaine 44"/>
    </sheetNames>
    <sheetDataSet>
      <sheetData sheetId="0"/>
      <sheetData sheetId="1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2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3"/>
      <sheetData sheetId="4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5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6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7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 refreshError="1"/>
    </sheetDataSet>
  </externalBook>
</externalLink>
</file>

<file path=xl/externalLinks/externalLink47.xml><?xml version="1.0" encoding="utf-8"?>
<externalLink xmlns="http://schemas.openxmlformats.org/spreadsheetml/2006/main">
  <externalBook xmlns:r="http://schemas.openxmlformats.org/officeDocument/2006/relationships" r:id="rId1">
    <sheetNames>
      <sheetName val="feuille de présence"/>
      <sheetName val="Bruno"/>
      <sheetName val="JLuc"/>
      <sheetName val="Eric G"/>
      <sheetName val="Eric D"/>
      <sheetName val="Philippe"/>
      <sheetName val="Florent"/>
      <sheetName val="Seb"/>
      <sheetName val="inter 1"/>
      <sheetName val="inter 2"/>
      <sheetName val="inter 3"/>
      <sheetName val="inter 4"/>
      <sheetName val="inter 5"/>
      <sheetName val="inter 6"/>
      <sheetName val="inter 7"/>
      <sheetName val="inter 8"/>
      <sheetName val="inter 9"/>
      <sheetName val="inter 10"/>
      <sheetName val="inter 11"/>
      <sheetName val="inter 12"/>
      <sheetName val="semaine 45"/>
    </sheetNames>
    <sheetDataSet>
      <sheetData sheetId="0"/>
      <sheetData sheetId="1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2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3"/>
      <sheetData sheetId="4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5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6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7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 refreshError="1"/>
    </sheetDataSet>
  </externalBook>
</externalLink>
</file>

<file path=xl/externalLinks/externalLink48.xml><?xml version="1.0" encoding="utf-8"?>
<externalLink xmlns="http://schemas.openxmlformats.org/spreadsheetml/2006/main">
  <externalBook xmlns:r="http://schemas.openxmlformats.org/officeDocument/2006/relationships" r:id="rId1">
    <sheetNames>
      <sheetName val="feuille de présence"/>
      <sheetName val="Bruno"/>
      <sheetName val="JLuc"/>
      <sheetName val="Eric G"/>
      <sheetName val="Eric D"/>
      <sheetName val="Philippe"/>
      <sheetName val="Florent"/>
      <sheetName val="Seb"/>
      <sheetName val="inter 1"/>
      <sheetName val="inter 2"/>
      <sheetName val="inter 3"/>
      <sheetName val="inter 4"/>
      <sheetName val="inter 5"/>
      <sheetName val="inter 6"/>
      <sheetName val="inter 7"/>
      <sheetName val="inter 8"/>
      <sheetName val="inter 9"/>
      <sheetName val="inter 10"/>
      <sheetName val="inter 11"/>
      <sheetName val="inter 12"/>
      <sheetName val="semaine 46"/>
    </sheetNames>
    <sheetDataSet>
      <sheetData sheetId="0"/>
      <sheetData sheetId="1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2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3"/>
      <sheetData sheetId="4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5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6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7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 refreshError="1"/>
    </sheetDataSet>
  </externalBook>
</externalLink>
</file>

<file path=xl/externalLinks/externalLink49.xml><?xml version="1.0" encoding="utf-8"?>
<externalLink xmlns="http://schemas.openxmlformats.org/spreadsheetml/2006/main">
  <externalBook xmlns:r="http://schemas.openxmlformats.org/officeDocument/2006/relationships" r:id="rId1">
    <sheetNames>
      <sheetName val="feuille de présence"/>
      <sheetName val="Bruno"/>
      <sheetName val="JLuc"/>
      <sheetName val="Eric G"/>
      <sheetName val="Eric D"/>
      <sheetName val="Philippe"/>
      <sheetName val="Florent"/>
      <sheetName val="Seb"/>
      <sheetName val="inter 1"/>
      <sheetName val="inter 2"/>
      <sheetName val="inter 3"/>
      <sheetName val="inter 4"/>
      <sheetName val="inter 5"/>
      <sheetName val="inter 6"/>
      <sheetName val="inter 7"/>
      <sheetName val="inter 8"/>
      <sheetName val="inter 9"/>
      <sheetName val="inter 10"/>
      <sheetName val="inter 11"/>
      <sheetName val="inter 12"/>
      <sheetName val="semaine 47"/>
    </sheetNames>
    <sheetDataSet>
      <sheetData sheetId="0"/>
      <sheetData sheetId="1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2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3"/>
      <sheetData sheetId="4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5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6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7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 refreshError="1"/>
    </sheetDataSet>
  </externalBook>
</externalLink>
</file>

<file path=xl/externalLinks/externalLink50.xml><?xml version="1.0" encoding="utf-8"?>
<externalLink xmlns="http://schemas.openxmlformats.org/spreadsheetml/2006/main">
  <externalBook xmlns:r="http://schemas.openxmlformats.org/officeDocument/2006/relationships" r:id="rId1">
    <sheetNames>
      <sheetName val="feuille de présence"/>
      <sheetName val="Bruno"/>
      <sheetName val="JLuc"/>
      <sheetName val="Eric G"/>
      <sheetName val="Eric D"/>
      <sheetName val="Philippe"/>
      <sheetName val="Florent"/>
      <sheetName val="Seb"/>
      <sheetName val="inter 1"/>
      <sheetName val="inter 2"/>
      <sheetName val="inter 3"/>
      <sheetName val="inter 4"/>
      <sheetName val="inter 5"/>
      <sheetName val="inter 6"/>
      <sheetName val="inter 7"/>
      <sheetName val="inter 8"/>
      <sheetName val="inter 9"/>
      <sheetName val="inter 10"/>
      <sheetName val="inter 11"/>
      <sheetName val="inter 12"/>
      <sheetName val="semaine 48"/>
    </sheetNames>
    <sheetDataSet>
      <sheetData sheetId="0"/>
      <sheetData sheetId="1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2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3"/>
      <sheetData sheetId="4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5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6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7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 refreshError="1"/>
    </sheetDataSet>
  </externalBook>
</externalLink>
</file>

<file path=xl/externalLinks/externalLink51.xml><?xml version="1.0" encoding="utf-8"?>
<externalLink xmlns="http://schemas.openxmlformats.org/spreadsheetml/2006/main">
  <externalBook xmlns:r="http://schemas.openxmlformats.org/officeDocument/2006/relationships" r:id="rId1">
    <sheetNames>
      <sheetName val="feuille de présence"/>
      <sheetName val="Bruno"/>
      <sheetName val="JLuc"/>
      <sheetName val="Eric G"/>
      <sheetName val="Eric D"/>
      <sheetName val="Philippe"/>
      <sheetName val="Florent"/>
      <sheetName val="Seb"/>
      <sheetName val="inter 1"/>
      <sheetName val="inter 2"/>
      <sheetName val="inter 3"/>
      <sheetName val="inter 4"/>
      <sheetName val="inter 5"/>
      <sheetName val="inter 6"/>
      <sheetName val="inter 7"/>
      <sheetName val="inter 8"/>
      <sheetName val="inter 9"/>
      <sheetName val="inter 10"/>
      <sheetName val="inter 11"/>
      <sheetName val="inter 12"/>
      <sheetName val="semaine 49"/>
    </sheetNames>
    <sheetDataSet>
      <sheetData sheetId="0"/>
      <sheetData sheetId="1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2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3"/>
      <sheetData sheetId="4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5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6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7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 refreshError="1"/>
    </sheetDataSet>
  </externalBook>
</externalLink>
</file>

<file path=xl/externalLinks/externalLink52.xml><?xml version="1.0" encoding="utf-8"?>
<externalLink xmlns="http://schemas.openxmlformats.org/spreadsheetml/2006/main">
  <externalBook xmlns:r="http://schemas.openxmlformats.org/officeDocument/2006/relationships" r:id="rId1">
    <sheetNames>
      <sheetName val="feuille de présence"/>
      <sheetName val="Bruno"/>
      <sheetName val="JLuc"/>
      <sheetName val="Eric G"/>
      <sheetName val="Eric D"/>
      <sheetName val="Philippe"/>
      <sheetName val="Florent"/>
      <sheetName val="Seb"/>
      <sheetName val="inter 1"/>
      <sheetName val="inter 2"/>
      <sheetName val="inter 3"/>
      <sheetName val="inter 4"/>
      <sheetName val="inter 5"/>
      <sheetName val="inter 6"/>
      <sheetName val="inter 7"/>
      <sheetName val="inter 8"/>
      <sheetName val="inter 9"/>
      <sheetName val="inter 10"/>
      <sheetName val="inter 11"/>
      <sheetName val="inter 12"/>
      <sheetName val="semaine 50"/>
    </sheetNames>
    <sheetDataSet>
      <sheetData sheetId="0"/>
      <sheetData sheetId="1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2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3"/>
      <sheetData sheetId="4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5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6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7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 refreshError="1"/>
    </sheetDataSet>
  </externalBook>
</externalLink>
</file>

<file path=xl/externalLinks/externalLink53.xml><?xml version="1.0" encoding="utf-8"?>
<externalLink xmlns="http://schemas.openxmlformats.org/spreadsheetml/2006/main">
  <externalBook xmlns:r="http://schemas.openxmlformats.org/officeDocument/2006/relationships" r:id="rId1">
    <sheetNames>
      <sheetName val="feuille de présence"/>
      <sheetName val="Bruno"/>
      <sheetName val="JLuc"/>
      <sheetName val="Eric G"/>
      <sheetName val="Eric D"/>
      <sheetName val="Philippe"/>
      <sheetName val="Florent"/>
      <sheetName val="Seb"/>
      <sheetName val="inter 1"/>
      <sheetName val="inter 2"/>
      <sheetName val="inter 3"/>
      <sheetName val="inter 4"/>
      <sheetName val="inter 5"/>
      <sheetName val="inter 6"/>
      <sheetName val="inter 7"/>
      <sheetName val="inter 8"/>
      <sheetName val="inter 9"/>
      <sheetName val="inter 10"/>
      <sheetName val="inter 11"/>
      <sheetName val="inter 12"/>
      <sheetName val="semaine 51"/>
    </sheetNames>
    <sheetDataSet>
      <sheetData sheetId="0"/>
      <sheetData sheetId="1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2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3"/>
      <sheetData sheetId="4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5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6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7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 refreshError="1"/>
    </sheetDataSet>
  </externalBook>
</externalLink>
</file>

<file path=xl/externalLinks/externalLink54.xml><?xml version="1.0" encoding="utf-8"?>
<externalLink xmlns="http://schemas.openxmlformats.org/spreadsheetml/2006/main">
  <externalBook xmlns:r="http://schemas.openxmlformats.org/officeDocument/2006/relationships" r:id="rId1">
    <sheetNames>
      <sheetName val="feuille de présence"/>
      <sheetName val="Bruno"/>
      <sheetName val="JLuc"/>
      <sheetName val="Eric G"/>
      <sheetName val="Eric D"/>
      <sheetName val="Philippe"/>
      <sheetName val="Florent"/>
      <sheetName val="Seb"/>
      <sheetName val="inter 1"/>
      <sheetName val="inter 2"/>
      <sheetName val="inter 3"/>
      <sheetName val="inter 4"/>
      <sheetName val="inter 5"/>
      <sheetName val="inter 6"/>
      <sheetName val="inter 7"/>
      <sheetName val="inter 8"/>
      <sheetName val="inter 9"/>
      <sheetName val="inter 10"/>
      <sheetName val="inter 11"/>
      <sheetName val="inter 12"/>
      <sheetName val="semaine 52"/>
    </sheetNames>
    <sheetDataSet>
      <sheetData sheetId="0"/>
      <sheetData sheetId="1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2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3"/>
      <sheetData sheetId="4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5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6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7">
        <row r="23">
          <cell r="H23">
            <v>0</v>
          </cell>
        </row>
        <row r="24">
          <cell r="C24">
            <v>0</v>
          </cell>
          <cell r="H24">
            <v>0</v>
          </cell>
        </row>
        <row r="25">
          <cell r="C25">
            <v>0</v>
          </cell>
          <cell r="H25">
            <v>0</v>
          </cell>
        </row>
        <row r="26">
          <cell r="C26">
            <v>0</v>
          </cell>
          <cell r="H26">
            <v>0</v>
          </cell>
        </row>
        <row r="27">
          <cell r="C27">
            <v>3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K110"/>
  <sheetViews>
    <sheetView tabSelected="1" workbookViewId="0">
      <selection activeCell="C5" sqref="C5"/>
    </sheetView>
  </sheetViews>
  <sheetFormatPr baseColWidth="10" defaultColWidth="11.42578125" defaultRowHeight="15"/>
  <cols>
    <col min="1" max="1" width="3.140625" style="7" customWidth="1"/>
    <col min="2" max="2" width="4.42578125" style="6" customWidth="1"/>
    <col min="3" max="6" width="3.7109375" style="7" customWidth="1"/>
    <col min="7" max="114" width="3.7109375" customWidth="1"/>
    <col min="115" max="115" width="4" style="61" customWidth="1"/>
  </cols>
  <sheetData>
    <row r="1" spans="1:115" s="2" customFormat="1" ht="19.5" customHeight="1" thickBot="1">
      <c r="A1" s="99" t="s">
        <v>0</v>
      </c>
      <c r="B1" s="99"/>
      <c r="C1" s="99"/>
      <c r="D1" s="99"/>
      <c r="E1" s="99"/>
      <c r="F1" s="99"/>
      <c r="G1" s="99"/>
      <c r="H1" s="99"/>
      <c r="I1" s="99"/>
      <c r="J1" s="99"/>
      <c r="K1" s="99"/>
      <c r="L1" s="99"/>
      <c r="M1" s="99"/>
      <c r="N1" s="99"/>
      <c r="O1" s="99"/>
      <c r="P1" s="99"/>
      <c r="Q1" s="99"/>
      <c r="R1" s="99"/>
      <c r="S1" s="99"/>
      <c r="T1" s="99"/>
      <c r="U1" s="99"/>
      <c r="V1" s="99"/>
      <c r="W1" s="99"/>
      <c r="X1" s="99"/>
      <c r="Y1" s="99"/>
      <c r="Z1" s="99"/>
      <c r="AA1" s="99"/>
      <c r="AB1" s="99"/>
      <c r="AC1" s="99"/>
      <c r="AD1" s="99"/>
      <c r="AE1" s="99"/>
      <c r="AF1" s="99"/>
      <c r="AG1" s="99"/>
      <c r="AH1" s="99"/>
      <c r="AI1" s="99"/>
      <c r="AJ1" s="99"/>
      <c r="AK1" s="99"/>
      <c r="AL1" s="99"/>
      <c r="AM1" s="99"/>
      <c r="AN1" s="99"/>
      <c r="AO1" s="99"/>
      <c r="AP1" s="99"/>
      <c r="AQ1" s="99"/>
      <c r="AR1" s="99"/>
      <c r="AS1" s="99"/>
      <c r="AT1" s="99"/>
      <c r="AU1" s="99"/>
      <c r="AV1" s="99"/>
      <c r="AW1" s="99"/>
      <c r="AX1" s="99"/>
      <c r="AY1" s="99"/>
      <c r="AZ1" s="99"/>
      <c r="BA1" s="99"/>
      <c r="BB1" s="99"/>
      <c r="BC1" s="99"/>
      <c r="BD1" s="99"/>
      <c r="BE1" s="99"/>
      <c r="BF1" s="99"/>
      <c r="BG1" s="99"/>
      <c r="BH1" s="99"/>
      <c r="BI1" s="99"/>
      <c r="BJ1" s="99"/>
      <c r="BK1" s="99"/>
      <c r="BL1" s="99"/>
      <c r="BM1" s="99"/>
      <c r="BN1" s="99"/>
      <c r="BO1" s="99"/>
      <c r="BP1" s="99"/>
      <c r="BQ1" s="99"/>
      <c r="BR1" s="99"/>
      <c r="BS1" s="99"/>
      <c r="BT1" s="99"/>
      <c r="BU1" s="99"/>
      <c r="BV1" s="99"/>
      <c r="BW1" s="99"/>
      <c r="BX1" s="99"/>
      <c r="BY1" s="99"/>
      <c r="BZ1" s="99"/>
      <c r="CA1" s="99"/>
      <c r="CB1" s="99"/>
      <c r="CC1" s="99"/>
      <c r="CD1" s="99"/>
      <c r="CE1" s="99"/>
      <c r="CF1" s="99"/>
      <c r="CG1" s="99"/>
      <c r="CH1" s="99"/>
      <c r="CI1" s="99"/>
      <c r="CJ1" s="99"/>
      <c r="CK1" s="99"/>
      <c r="CL1" s="99"/>
      <c r="CM1" s="99"/>
      <c r="CN1" s="99"/>
      <c r="CO1" s="99"/>
      <c r="CP1" s="99"/>
      <c r="CQ1" s="99"/>
      <c r="CR1" s="99"/>
      <c r="CS1" s="99"/>
      <c r="CT1" s="99"/>
      <c r="CU1" s="99"/>
      <c r="CV1" s="99"/>
      <c r="CW1" s="99"/>
      <c r="CX1" s="99"/>
      <c r="CY1" s="99"/>
      <c r="CZ1" s="99"/>
      <c r="DA1" s="99"/>
      <c r="DB1" s="99"/>
      <c r="DC1" s="99"/>
      <c r="DD1" s="99"/>
      <c r="DE1" s="99"/>
      <c r="DF1" s="99"/>
      <c r="DG1" s="99"/>
      <c r="DH1" s="99"/>
      <c r="DI1" s="99"/>
      <c r="DJ1" s="99"/>
      <c r="DK1" s="99"/>
    </row>
    <row r="2" spans="1:115" s="3" customFormat="1" ht="9" customHeight="1" thickBot="1">
      <c r="A2" s="24"/>
      <c r="B2" s="24"/>
      <c r="C2" s="100" t="s">
        <v>1</v>
      </c>
      <c r="D2" s="101"/>
      <c r="E2" s="101"/>
      <c r="F2" s="101"/>
      <c r="G2" s="101"/>
      <c r="H2" s="101"/>
      <c r="I2" s="101"/>
      <c r="J2" s="101"/>
      <c r="K2" s="101"/>
      <c r="L2" s="101"/>
      <c r="M2" s="101"/>
      <c r="N2" s="101"/>
      <c r="O2" s="101"/>
      <c r="P2" s="101"/>
      <c r="Q2" s="101"/>
      <c r="R2" s="102"/>
      <c r="S2" s="100" t="s">
        <v>2</v>
      </c>
      <c r="T2" s="101"/>
      <c r="U2" s="101"/>
      <c r="V2" s="101"/>
      <c r="W2" s="101"/>
      <c r="X2" s="101"/>
      <c r="Y2" s="101"/>
      <c r="Z2" s="101"/>
      <c r="AA2" s="101"/>
      <c r="AB2" s="101"/>
      <c r="AC2" s="101"/>
      <c r="AD2" s="101"/>
      <c r="AE2" s="101"/>
      <c r="AF2" s="101"/>
      <c r="AG2" s="101"/>
      <c r="AH2" s="102"/>
      <c r="AI2" s="100" t="s">
        <v>3</v>
      </c>
      <c r="AJ2" s="101"/>
      <c r="AK2" s="101"/>
      <c r="AL2" s="101"/>
      <c r="AM2" s="101"/>
      <c r="AN2" s="101"/>
      <c r="AO2" s="101"/>
      <c r="AP2" s="101"/>
      <c r="AQ2" s="101"/>
      <c r="AR2" s="101"/>
      <c r="AS2" s="101"/>
      <c r="AT2" s="101"/>
      <c r="AU2" s="101"/>
      <c r="AV2" s="101"/>
      <c r="AW2" s="101"/>
      <c r="AX2" s="102"/>
      <c r="AY2" s="100" t="s">
        <v>4</v>
      </c>
      <c r="AZ2" s="105"/>
      <c r="BA2" s="105"/>
      <c r="BB2" s="105"/>
      <c r="BC2" s="105"/>
      <c r="BD2" s="105"/>
      <c r="BE2" s="105"/>
      <c r="BF2" s="105"/>
      <c r="BG2" s="105"/>
      <c r="BH2" s="105"/>
      <c r="BI2" s="105"/>
      <c r="BJ2" s="105"/>
      <c r="BK2" s="105"/>
      <c r="BL2" s="105"/>
      <c r="BM2" s="105"/>
      <c r="BN2" s="106"/>
      <c r="BO2" s="100" t="s">
        <v>5</v>
      </c>
      <c r="BP2" s="101"/>
      <c r="BQ2" s="101"/>
      <c r="BR2" s="101"/>
      <c r="BS2" s="101"/>
      <c r="BT2" s="101"/>
      <c r="BU2" s="101"/>
      <c r="BV2" s="101"/>
      <c r="BW2" s="101"/>
      <c r="BX2" s="101"/>
      <c r="BY2" s="101"/>
      <c r="BZ2" s="101"/>
      <c r="CA2" s="101"/>
      <c r="CB2" s="101"/>
      <c r="CC2" s="101"/>
      <c r="CD2" s="102"/>
      <c r="CE2" s="100" t="s">
        <v>6</v>
      </c>
      <c r="CF2" s="101"/>
      <c r="CG2" s="101"/>
      <c r="CH2" s="101"/>
      <c r="CI2" s="101"/>
      <c r="CJ2" s="101"/>
      <c r="CK2" s="101"/>
      <c r="CL2" s="101"/>
      <c r="CM2" s="101"/>
      <c r="CN2" s="101"/>
      <c r="CO2" s="101"/>
      <c r="CP2" s="101"/>
      <c r="CQ2" s="101"/>
      <c r="CR2" s="101"/>
      <c r="CS2" s="101"/>
      <c r="CT2" s="102"/>
      <c r="CU2" s="100" t="s">
        <v>7</v>
      </c>
      <c r="CV2" s="101"/>
      <c r="CW2" s="101"/>
      <c r="CX2" s="101"/>
      <c r="CY2" s="101"/>
      <c r="CZ2" s="101"/>
      <c r="DA2" s="101"/>
      <c r="DB2" s="101"/>
      <c r="DC2" s="101"/>
      <c r="DD2" s="101"/>
      <c r="DE2" s="101"/>
      <c r="DF2" s="101"/>
      <c r="DG2" s="101"/>
      <c r="DH2" s="103"/>
      <c r="DI2" s="103"/>
      <c r="DJ2" s="104"/>
      <c r="DK2" s="4"/>
    </row>
    <row r="3" spans="1:115" s="3" customFormat="1" ht="9.6" customHeight="1" thickBot="1">
      <c r="A3" s="25"/>
      <c r="B3" s="25"/>
      <c r="C3" s="15" t="s">
        <v>8</v>
      </c>
      <c r="D3" s="16"/>
      <c r="E3" s="8" t="s">
        <v>9</v>
      </c>
      <c r="F3" s="16"/>
      <c r="G3" s="8" t="s">
        <v>10</v>
      </c>
      <c r="H3" s="9"/>
      <c r="I3" s="8" t="s">
        <v>11</v>
      </c>
      <c r="J3" s="9"/>
      <c r="K3" s="8" t="s">
        <v>12</v>
      </c>
      <c r="L3" s="9"/>
      <c r="M3" s="8" t="s">
        <v>13</v>
      </c>
      <c r="N3" s="37"/>
      <c r="O3" s="35" t="s">
        <v>14</v>
      </c>
      <c r="P3" s="40"/>
      <c r="Q3" s="8" t="s">
        <v>15</v>
      </c>
      <c r="R3" s="39"/>
      <c r="S3" s="15" t="s">
        <v>8</v>
      </c>
      <c r="T3" s="16"/>
      <c r="U3" s="8" t="s">
        <v>9</v>
      </c>
      <c r="V3" s="16"/>
      <c r="W3" s="8" t="s">
        <v>10</v>
      </c>
      <c r="X3" s="9"/>
      <c r="Y3" s="8" t="s">
        <v>11</v>
      </c>
      <c r="Z3" s="9"/>
      <c r="AA3" s="8" t="s">
        <v>12</v>
      </c>
      <c r="AB3" s="9"/>
      <c r="AC3" s="8" t="s">
        <v>13</v>
      </c>
      <c r="AD3" s="37"/>
      <c r="AE3" s="35" t="s">
        <v>14</v>
      </c>
      <c r="AF3" s="40"/>
      <c r="AG3" s="8" t="s">
        <v>15</v>
      </c>
      <c r="AH3" s="39"/>
      <c r="AI3" s="15" t="s">
        <v>8</v>
      </c>
      <c r="AJ3" s="9"/>
      <c r="AK3" s="8" t="s">
        <v>9</v>
      </c>
      <c r="AL3" s="9"/>
      <c r="AM3" s="8" t="s">
        <v>10</v>
      </c>
      <c r="AN3" s="9"/>
      <c r="AO3" s="8" t="s">
        <v>11</v>
      </c>
      <c r="AP3" s="9"/>
      <c r="AQ3" s="8" t="s">
        <v>12</v>
      </c>
      <c r="AR3" s="9"/>
      <c r="AS3" s="8" t="s">
        <v>13</v>
      </c>
      <c r="AT3" s="8"/>
      <c r="AU3" s="35" t="s">
        <v>14</v>
      </c>
      <c r="AV3" s="8"/>
      <c r="AW3" s="35" t="s">
        <v>15</v>
      </c>
      <c r="AX3" s="41"/>
      <c r="AY3" s="15" t="s">
        <v>8</v>
      </c>
      <c r="AZ3" s="9"/>
      <c r="BA3" s="8" t="s">
        <v>9</v>
      </c>
      <c r="BB3" s="9"/>
      <c r="BC3" s="8" t="s">
        <v>10</v>
      </c>
      <c r="BD3" s="9"/>
      <c r="BE3" s="8" t="s">
        <v>11</v>
      </c>
      <c r="BF3" s="9"/>
      <c r="BG3" s="8" t="s">
        <v>12</v>
      </c>
      <c r="BH3" s="9"/>
      <c r="BI3" s="8" t="s">
        <v>13</v>
      </c>
      <c r="BJ3" s="8"/>
      <c r="BK3" s="35" t="s">
        <v>14</v>
      </c>
      <c r="BL3" s="8"/>
      <c r="BM3" s="35" t="s">
        <v>15</v>
      </c>
      <c r="BN3" s="41"/>
      <c r="BO3" s="15" t="s">
        <v>8</v>
      </c>
      <c r="BP3" s="9"/>
      <c r="BQ3" s="8" t="s">
        <v>9</v>
      </c>
      <c r="BR3" s="9"/>
      <c r="BS3" s="8" t="s">
        <v>10</v>
      </c>
      <c r="BT3" s="9"/>
      <c r="BU3" s="8" t="s">
        <v>11</v>
      </c>
      <c r="BV3" s="9"/>
      <c r="BW3" s="8" t="s">
        <v>12</v>
      </c>
      <c r="BX3" s="9"/>
      <c r="BY3" s="8" t="s">
        <v>13</v>
      </c>
      <c r="BZ3" s="8"/>
      <c r="CA3" s="8" t="s">
        <v>14</v>
      </c>
      <c r="CB3" s="8"/>
      <c r="CC3" s="35" t="s">
        <v>15</v>
      </c>
      <c r="CD3" s="41"/>
      <c r="CE3" s="15" t="s">
        <v>8</v>
      </c>
      <c r="CF3" s="9"/>
      <c r="CG3" s="8" t="s">
        <v>9</v>
      </c>
      <c r="CH3" s="9"/>
      <c r="CI3" s="8" t="s">
        <v>10</v>
      </c>
      <c r="CJ3" s="9"/>
      <c r="CK3" s="8" t="s">
        <v>11</v>
      </c>
      <c r="CL3" s="9"/>
      <c r="CM3" s="8" t="s">
        <v>12</v>
      </c>
      <c r="CN3" s="9"/>
      <c r="CO3" s="8" t="s">
        <v>13</v>
      </c>
      <c r="CP3" s="8"/>
      <c r="CQ3" s="8" t="s">
        <v>14</v>
      </c>
      <c r="CR3" s="8"/>
      <c r="CS3" s="8" t="s">
        <v>15</v>
      </c>
      <c r="CT3" s="39"/>
      <c r="CU3" s="15" t="s">
        <v>8</v>
      </c>
      <c r="CV3" s="9"/>
      <c r="CW3" s="8" t="s">
        <v>9</v>
      </c>
      <c r="CX3" s="9"/>
      <c r="CY3" s="8" t="s">
        <v>10</v>
      </c>
      <c r="CZ3" s="9"/>
      <c r="DA3" s="8" t="s">
        <v>11</v>
      </c>
      <c r="DB3" s="9"/>
      <c r="DC3" s="8" t="s">
        <v>12</v>
      </c>
      <c r="DD3" s="9"/>
      <c r="DE3" s="8" t="s">
        <v>13</v>
      </c>
      <c r="DF3" s="8"/>
      <c r="DG3" s="15" t="s">
        <v>14</v>
      </c>
      <c r="DH3" s="8"/>
      <c r="DI3" s="8" t="s">
        <v>15</v>
      </c>
      <c r="DJ3" s="8"/>
      <c r="DK3" s="4"/>
    </row>
    <row r="4" spans="1:115" s="2" customFormat="1" ht="9.6" customHeight="1" thickBot="1">
      <c r="A4" s="28" t="s">
        <v>16</v>
      </c>
      <c r="B4" s="27">
        <v>1</v>
      </c>
      <c r="C4" s="55">
        <v>0</v>
      </c>
      <c r="D4" s="56"/>
      <c r="E4" s="20">
        <f>[1]Bruno!$C$24</f>
        <v>0</v>
      </c>
      <c r="F4" s="56"/>
      <c r="G4" s="20">
        <f>[1]Bruno!$C$25</f>
        <v>0</v>
      </c>
      <c r="H4" s="56"/>
      <c r="I4" s="54">
        <f>[1]Bruno!$H$25</f>
        <v>0</v>
      </c>
      <c r="J4" s="56"/>
      <c r="K4" s="54">
        <f>[1]Bruno!$H$26</f>
        <v>0</v>
      </c>
      <c r="L4" s="56"/>
      <c r="M4" s="54">
        <f>[1]Bruno!$C$26</f>
        <v>0</v>
      </c>
      <c r="N4" s="56"/>
      <c r="O4" s="57">
        <f>[1]Bruno!$C$27</f>
        <v>3</v>
      </c>
      <c r="P4" s="56"/>
      <c r="Q4" s="54">
        <f>[1]Bruno!$H$23</f>
        <v>0</v>
      </c>
      <c r="R4" s="58"/>
      <c r="S4" s="55">
        <f>[1]JLuc!$H$24</f>
        <v>0</v>
      </c>
      <c r="T4" s="56"/>
      <c r="U4" s="20">
        <f>[1]JLuc!$C$24</f>
        <v>0</v>
      </c>
      <c r="V4" s="56"/>
      <c r="W4" s="20">
        <f>[1]JLuc!$C$25</f>
        <v>0</v>
      </c>
      <c r="X4" s="56"/>
      <c r="Y4" s="54">
        <f>[1]JLuc!$H$25</f>
        <v>0</v>
      </c>
      <c r="Z4" s="56"/>
      <c r="AA4" s="54">
        <f>[1]JLuc!$H$26</f>
        <v>0</v>
      </c>
      <c r="AB4" s="56"/>
      <c r="AC4" s="54">
        <f>[1]JLuc!$C$26</f>
        <v>0</v>
      </c>
      <c r="AD4" s="56"/>
      <c r="AE4" s="57">
        <f>[1]JLuc!$C$27</f>
        <v>3</v>
      </c>
      <c r="AF4" s="56"/>
      <c r="AG4" s="54">
        <f>[1]JLuc!$H$23</f>
        <v>0</v>
      </c>
      <c r="AH4" s="58"/>
      <c r="AI4" s="55">
        <f>'[1]Eric G'!$H$24</f>
        <v>0</v>
      </c>
      <c r="AJ4" s="56"/>
      <c r="AK4" s="20">
        <f>'[1]Eric G'!$C$24</f>
        <v>0</v>
      </c>
      <c r="AL4" s="56"/>
      <c r="AM4" s="20">
        <f>'[1]Eric G'!$C$25</f>
        <v>0</v>
      </c>
      <c r="AN4" s="56"/>
      <c r="AO4" s="54">
        <f>'[1]Eric G'!$H$25</f>
        <v>0</v>
      </c>
      <c r="AP4" s="56"/>
      <c r="AQ4" s="54">
        <f>'[1]Eric G'!$H$26</f>
        <v>0</v>
      </c>
      <c r="AR4" s="56"/>
      <c r="AS4" s="54">
        <f>'[1]Eric G'!$C$26</f>
        <v>0</v>
      </c>
      <c r="AT4" s="56"/>
      <c r="AU4" s="57">
        <f>'[1]Eric G'!$C$27</f>
        <v>3</v>
      </c>
      <c r="AV4" s="56"/>
      <c r="AW4" s="54">
        <f>'[1]Eric G'!$H$23</f>
        <v>0</v>
      </c>
      <c r="AX4" s="59"/>
      <c r="AY4" s="55">
        <f>'[1]Eric D'!$H$24</f>
        <v>0</v>
      </c>
      <c r="AZ4" s="56"/>
      <c r="BA4" s="20">
        <f>'[1]Eric D'!$C$24</f>
        <v>0</v>
      </c>
      <c r="BB4" s="56"/>
      <c r="BC4" s="20">
        <f>'[1]Eric D'!$C$25</f>
        <v>0</v>
      </c>
      <c r="BD4" s="56"/>
      <c r="BE4" s="54">
        <f>'[1]Eric D'!$H$25</f>
        <v>0</v>
      </c>
      <c r="BF4" s="56"/>
      <c r="BG4" s="54">
        <f>'[1]Eric D'!$H$26</f>
        <v>0</v>
      </c>
      <c r="BH4" s="56"/>
      <c r="BI4" s="54">
        <f>'[1]Eric D'!$C$26</f>
        <v>0</v>
      </c>
      <c r="BJ4" s="56"/>
      <c r="BK4" s="57">
        <f>'[1]Eric D'!$C$27</f>
        <v>3</v>
      </c>
      <c r="BL4" s="56"/>
      <c r="BM4" s="54">
        <f>'[1]Eric D'!$H$23</f>
        <v>0</v>
      </c>
      <c r="BN4" s="59"/>
      <c r="BO4" s="55">
        <f>[1]Philippe!$H$24</f>
        <v>0</v>
      </c>
      <c r="BP4" s="56"/>
      <c r="BQ4" s="20">
        <f>[1]Philippe!$C$24</f>
        <v>0</v>
      </c>
      <c r="BR4" s="56"/>
      <c r="BS4" s="20">
        <f>[1]Philippe!$C$25</f>
        <v>0</v>
      </c>
      <c r="BT4" s="56"/>
      <c r="BU4" s="54">
        <f>[1]Philippe!$H$25</f>
        <v>0</v>
      </c>
      <c r="BV4" s="56"/>
      <c r="BW4" s="54">
        <f>[1]Philippe!$H$26</f>
        <v>0</v>
      </c>
      <c r="BX4" s="56"/>
      <c r="BY4" s="54">
        <f>[1]Philippe!$C$26</f>
        <v>0</v>
      </c>
      <c r="BZ4" s="56"/>
      <c r="CA4" s="57">
        <f>[1]Philippe!$C$27</f>
        <v>3</v>
      </c>
      <c r="CB4" s="56"/>
      <c r="CC4" s="54">
        <f>[1]Philippe!$H$23</f>
        <v>0</v>
      </c>
      <c r="CD4" s="58"/>
      <c r="CE4" s="55">
        <f>[1]Florent!$H$24</f>
        <v>0</v>
      </c>
      <c r="CF4" s="56"/>
      <c r="CG4" s="20">
        <f>[1]Florent!$C$24</f>
        <v>0</v>
      </c>
      <c r="CH4" s="56"/>
      <c r="CI4" s="20">
        <f>[1]Florent!$C$25</f>
        <v>0</v>
      </c>
      <c r="CJ4" s="56"/>
      <c r="CK4" s="54">
        <f>[1]Florent!$H$25</f>
        <v>0</v>
      </c>
      <c r="CL4" s="56"/>
      <c r="CM4" s="54">
        <f>[1]Florent!$H$26</f>
        <v>0</v>
      </c>
      <c r="CN4" s="56"/>
      <c r="CO4" s="54">
        <f>[1]Florent!$C$26</f>
        <v>0</v>
      </c>
      <c r="CP4" s="56"/>
      <c r="CQ4" s="57">
        <f>[1]Florent!$C$27</f>
        <v>3</v>
      </c>
      <c r="CR4" s="56"/>
      <c r="CS4" s="54">
        <f>[1]Florent!$H$23</f>
        <v>0</v>
      </c>
      <c r="CT4" s="58"/>
      <c r="CU4" s="55">
        <f>[1]Seb!$H$24</f>
        <v>0</v>
      </c>
      <c r="CV4" s="56"/>
      <c r="CW4" s="20">
        <f>[1]Seb!$C$24</f>
        <v>0</v>
      </c>
      <c r="CX4" s="56"/>
      <c r="CY4" s="20">
        <f>[1]Seb!$C$25</f>
        <v>0</v>
      </c>
      <c r="CZ4" s="56"/>
      <c r="DA4" s="54">
        <f>[1]Seb!$H$25</f>
        <v>0</v>
      </c>
      <c r="DB4" s="56"/>
      <c r="DC4" s="54">
        <f>[1]Seb!$H$26</f>
        <v>0</v>
      </c>
      <c r="DD4" s="56"/>
      <c r="DE4" s="54">
        <f>[1]Seb!$C$26</f>
        <v>0</v>
      </c>
      <c r="DF4" s="56"/>
      <c r="DG4" s="57">
        <f>[1]Seb!$C$27</f>
        <v>3</v>
      </c>
      <c r="DH4" s="56"/>
      <c r="DI4" s="54">
        <f>[1]Seb!$H$23</f>
        <v>0</v>
      </c>
      <c r="DJ4" s="56"/>
      <c r="DK4" s="1">
        <v>36</v>
      </c>
    </row>
    <row r="5" spans="1:115" s="2" customFormat="1" ht="9.6" customHeight="1" thickBot="1">
      <c r="A5" s="26"/>
      <c r="B5" s="27">
        <v>2</v>
      </c>
      <c r="C5" s="55">
        <f>[2]Bruno!$H$24</f>
        <v>0</v>
      </c>
      <c r="D5" s="56"/>
      <c r="E5" s="20">
        <f>[2]Bruno!$C$24</f>
        <v>0</v>
      </c>
      <c r="F5" s="56"/>
      <c r="G5" s="20">
        <f>[2]Bruno!$C$25</f>
        <v>0</v>
      </c>
      <c r="H5" s="56"/>
      <c r="I5" s="54">
        <f>[2]Bruno!$H$25</f>
        <v>0</v>
      </c>
      <c r="J5" s="56"/>
      <c r="K5" s="54">
        <f>[2]Bruno!$H$26</f>
        <v>0</v>
      </c>
      <c r="L5" s="56"/>
      <c r="M5" s="54">
        <f>[2]Bruno!$C$26</f>
        <v>0</v>
      </c>
      <c r="N5" s="56"/>
      <c r="O5" s="57">
        <f>[2]Bruno!$C$27</f>
        <v>3</v>
      </c>
      <c r="P5" s="56"/>
      <c r="Q5" s="54">
        <f>[2]Bruno!$H$23</f>
        <v>0</v>
      </c>
      <c r="R5" s="58"/>
      <c r="S5" s="55">
        <f>[2]JLuc!$H$24</f>
        <v>0</v>
      </c>
      <c r="T5" s="56"/>
      <c r="U5" s="20">
        <f>[2]JLuc!$C$24</f>
        <v>0</v>
      </c>
      <c r="V5" s="56"/>
      <c r="W5" s="20">
        <f>[2]JLuc!$C$25</f>
        <v>0</v>
      </c>
      <c r="X5" s="56"/>
      <c r="Y5" s="54">
        <f>[2]JLuc!$H$25</f>
        <v>0</v>
      </c>
      <c r="Z5" s="56"/>
      <c r="AA5" s="54">
        <f>[2]JLuc!$H$26</f>
        <v>0</v>
      </c>
      <c r="AB5" s="56"/>
      <c r="AC5" s="54">
        <f>[2]JLuc!$C$26</f>
        <v>0</v>
      </c>
      <c r="AD5" s="56"/>
      <c r="AE5" s="57">
        <f>[2]JLuc!$C$27</f>
        <v>3</v>
      </c>
      <c r="AF5" s="56"/>
      <c r="AG5" s="54">
        <f>[2]JLuc!$H$23</f>
        <v>0</v>
      </c>
      <c r="AH5" s="58"/>
      <c r="AI5" s="55">
        <f>'[2]Eric G'!$H$24</f>
        <v>0</v>
      </c>
      <c r="AJ5" s="56"/>
      <c r="AK5" s="20">
        <f>'[2]Eric G'!$C$24</f>
        <v>0</v>
      </c>
      <c r="AL5" s="56"/>
      <c r="AM5" s="20">
        <f>'[2]Eric G'!$C$25</f>
        <v>0</v>
      </c>
      <c r="AN5" s="56"/>
      <c r="AO5" s="54">
        <f>'[2]Eric G'!$H$25</f>
        <v>0</v>
      </c>
      <c r="AP5" s="56"/>
      <c r="AQ5" s="54">
        <f>'[2]Eric G'!$H$26</f>
        <v>0</v>
      </c>
      <c r="AR5" s="56"/>
      <c r="AS5" s="54">
        <f>'[2]Eric G'!$C$26</f>
        <v>0</v>
      </c>
      <c r="AT5" s="56"/>
      <c r="AU5" s="57">
        <f>'[2]Eric G'!$C$27</f>
        <v>3</v>
      </c>
      <c r="AV5" s="56"/>
      <c r="AW5" s="54">
        <f>'[2]Eric G'!$H$23</f>
        <v>0</v>
      </c>
      <c r="AX5" s="59"/>
      <c r="AY5" s="55">
        <f>'[2]Eric D'!$H$24</f>
        <v>0</v>
      </c>
      <c r="AZ5" s="56"/>
      <c r="BA5" s="20">
        <f>'[2]Eric D'!$C$24</f>
        <v>0</v>
      </c>
      <c r="BB5" s="56"/>
      <c r="BC5" s="20">
        <f>'[2]Eric D'!$C$25</f>
        <v>0</v>
      </c>
      <c r="BD5" s="56"/>
      <c r="BE5" s="54">
        <f>'[2]Eric D'!$H$25</f>
        <v>0</v>
      </c>
      <c r="BF5" s="56"/>
      <c r="BG5" s="54">
        <f>'[2]Eric D'!$H$26</f>
        <v>0</v>
      </c>
      <c r="BH5" s="56"/>
      <c r="BI5" s="54">
        <f>'[2]Eric D'!$C$26</f>
        <v>0</v>
      </c>
      <c r="BJ5" s="56"/>
      <c r="BK5" s="57">
        <f>'[2]Eric D'!$C$27</f>
        <v>3</v>
      </c>
      <c r="BL5" s="56"/>
      <c r="BM5" s="54">
        <f>'[2]Eric D'!$H$23</f>
        <v>0</v>
      </c>
      <c r="BN5" s="59"/>
      <c r="BO5" s="55">
        <f>[2]Philippe!$H$24</f>
        <v>0</v>
      </c>
      <c r="BP5" s="56"/>
      <c r="BQ5" s="20">
        <f>[2]Philippe!$C$24</f>
        <v>0</v>
      </c>
      <c r="BR5" s="56"/>
      <c r="BS5" s="20">
        <f>[2]Philippe!$C$25</f>
        <v>0</v>
      </c>
      <c r="BT5" s="56"/>
      <c r="BU5" s="54">
        <f>[2]Philippe!$H$25</f>
        <v>0</v>
      </c>
      <c r="BV5" s="56"/>
      <c r="BW5" s="54">
        <f>[2]Philippe!$H$26</f>
        <v>0</v>
      </c>
      <c r="BX5" s="56"/>
      <c r="BY5" s="54">
        <f>[2]Philippe!$C$26</f>
        <v>0</v>
      </c>
      <c r="BZ5" s="56"/>
      <c r="CA5" s="57">
        <f>[2]Philippe!$C$27</f>
        <v>3</v>
      </c>
      <c r="CB5" s="56"/>
      <c r="CC5" s="54">
        <f>[2]Philippe!$H$23</f>
        <v>0</v>
      </c>
      <c r="CD5" s="58"/>
      <c r="CE5" s="55">
        <f>[2]Florent!$H$24</f>
        <v>0</v>
      </c>
      <c r="CF5" s="56"/>
      <c r="CG5" s="20">
        <f>[2]Florent!$C$24</f>
        <v>0</v>
      </c>
      <c r="CH5" s="56"/>
      <c r="CI5" s="20">
        <f>[2]Florent!$C$25</f>
        <v>0</v>
      </c>
      <c r="CJ5" s="56"/>
      <c r="CK5" s="54">
        <f>[2]Florent!$H$25</f>
        <v>0</v>
      </c>
      <c r="CL5" s="56"/>
      <c r="CM5" s="54">
        <f>[2]Florent!$H$26</f>
        <v>0</v>
      </c>
      <c r="CN5" s="56"/>
      <c r="CO5" s="54">
        <f>[2]Florent!$C$26</f>
        <v>0</v>
      </c>
      <c r="CP5" s="56"/>
      <c r="CQ5" s="57">
        <f>[2]Florent!$C$27</f>
        <v>3</v>
      </c>
      <c r="CR5" s="56"/>
      <c r="CS5" s="54">
        <f>[2]Florent!$H$23</f>
        <v>0</v>
      </c>
      <c r="CT5" s="58"/>
      <c r="CU5" s="55">
        <f>[2]Seb!$H$24</f>
        <v>0</v>
      </c>
      <c r="CV5" s="56"/>
      <c r="CW5" s="20">
        <f>[2]Seb!$C$24</f>
        <v>0</v>
      </c>
      <c r="CX5" s="56"/>
      <c r="CY5" s="20">
        <f>[2]Seb!$C$25</f>
        <v>0</v>
      </c>
      <c r="CZ5" s="56"/>
      <c r="DA5" s="54">
        <f>[2]Seb!$H$25</f>
        <v>0</v>
      </c>
      <c r="DB5" s="56"/>
      <c r="DC5" s="54">
        <f>[2]Seb!$H$26</f>
        <v>0</v>
      </c>
      <c r="DD5" s="56"/>
      <c r="DE5" s="54">
        <f>[2]Seb!$C$26</f>
        <v>0</v>
      </c>
      <c r="DF5" s="56"/>
      <c r="DG5" s="57">
        <f>[2]Seb!$C$27</f>
        <v>3</v>
      </c>
      <c r="DH5" s="56"/>
      <c r="DI5" s="54">
        <f>[2]Seb!$H$23</f>
        <v>0</v>
      </c>
      <c r="DJ5" s="56"/>
      <c r="DK5" s="1">
        <v>37</v>
      </c>
    </row>
    <row r="6" spans="1:115" s="2" customFormat="1" ht="9.6" customHeight="1" thickBot="1">
      <c r="A6" s="26"/>
      <c r="B6" s="27">
        <v>3</v>
      </c>
      <c r="C6" s="18">
        <f>[3]Bruno!$H$24</f>
        <v>0</v>
      </c>
      <c r="D6" s="19"/>
      <c r="E6" s="20">
        <f>[3]Bruno!$C$24</f>
        <v>0</v>
      </c>
      <c r="F6" s="19"/>
      <c r="G6" s="20">
        <f>[3]Bruno!$C$25</f>
        <v>0</v>
      </c>
      <c r="H6" s="19"/>
      <c r="I6" s="20">
        <f>[3]Bruno!$H$25</f>
        <v>0</v>
      </c>
      <c r="J6" s="19"/>
      <c r="K6" s="20">
        <f>[3]Bruno!$H$26</f>
        <v>0</v>
      </c>
      <c r="L6" s="19"/>
      <c r="M6" s="20">
        <f>[3]Bruno!$C$26</f>
        <v>0</v>
      </c>
      <c r="N6" s="19"/>
      <c r="O6" s="36">
        <f>[3]Bruno!$C$27</f>
        <v>3</v>
      </c>
      <c r="P6" s="19"/>
      <c r="Q6" s="20">
        <f>[3]Bruno!$H$23</f>
        <v>0</v>
      </c>
      <c r="R6" s="42"/>
      <c r="S6" s="18">
        <f>[3]JLuc!$H$24</f>
        <v>0</v>
      </c>
      <c r="T6" s="19"/>
      <c r="U6" s="20">
        <f>[3]JLuc!$C$24</f>
        <v>0</v>
      </c>
      <c r="V6" s="19"/>
      <c r="W6" s="20">
        <f>[3]JLuc!$C$25</f>
        <v>0</v>
      </c>
      <c r="X6" s="19"/>
      <c r="Y6" s="20">
        <f>[3]JLuc!$H$25</f>
        <v>0</v>
      </c>
      <c r="Z6" s="19"/>
      <c r="AA6" s="20">
        <f>[3]JLuc!$H$26</f>
        <v>0</v>
      </c>
      <c r="AB6" s="19"/>
      <c r="AC6" s="20">
        <f>[3]JLuc!$C$26</f>
        <v>0</v>
      </c>
      <c r="AD6" s="19"/>
      <c r="AE6" s="36">
        <f>[3]JLuc!$C$27</f>
        <v>3</v>
      </c>
      <c r="AF6" s="19"/>
      <c r="AG6" s="20">
        <f>[3]JLuc!$H$23</f>
        <v>0</v>
      </c>
      <c r="AH6" s="42"/>
      <c r="AI6" s="18">
        <f>'[3]Eric G'!$H$24</f>
        <v>0</v>
      </c>
      <c r="AJ6" s="19"/>
      <c r="AK6" s="20">
        <f>'[3]Eric G'!$C$24</f>
        <v>0</v>
      </c>
      <c r="AL6" s="19"/>
      <c r="AM6" s="20">
        <f>'[3]Eric G'!$C$25</f>
        <v>0</v>
      </c>
      <c r="AN6" s="19"/>
      <c r="AO6" s="20">
        <f>'[3]Eric G'!$H$25</f>
        <v>0</v>
      </c>
      <c r="AP6" s="19"/>
      <c r="AQ6" s="20">
        <f>'[3]Eric G'!$H$26</f>
        <v>0</v>
      </c>
      <c r="AR6" s="19"/>
      <c r="AS6" s="20">
        <f>'[3]Eric G'!$C$26</f>
        <v>0</v>
      </c>
      <c r="AT6" s="19"/>
      <c r="AU6" s="36">
        <f>'[3]Eric G'!$C$27</f>
        <v>3</v>
      </c>
      <c r="AV6" s="19"/>
      <c r="AW6" s="20">
        <f>'[3]Eric G'!$H$23</f>
        <v>0</v>
      </c>
      <c r="AX6" s="46"/>
      <c r="AY6" s="18">
        <f>'[3]Eric D'!$H$24</f>
        <v>0</v>
      </c>
      <c r="AZ6" s="19"/>
      <c r="BA6" s="20">
        <f>'[3]Eric D'!$C$24</f>
        <v>0</v>
      </c>
      <c r="BB6" s="19"/>
      <c r="BC6" s="20">
        <f>'[3]Eric D'!$C$25</f>
        <v>0</v>
      </c>
      <c r="BD6" s="19"/>
      <c r="BE6" s="20">
        <f>'[3]Eric D'!$H$25</f>
        <v>0</v>
      </c>
      <c r="BF6" s="19"/>
      <c r="BG6" s="20">
        <f>'[3]Eric D'!$H$26</f>
        <v>0</v>
      </c>
      <c r="BH6" s="19"/>
      <c r="BI6" s="20">
        <f>'[3]Eric D'!$C$26</f>
        <v>0</v>
      </c>
      <c r="BJ6" s="19"/>
      <c r="BK6" s="36">
        <f>'[3]Eric D'!$C$27</f>
        <v>3</v>
      </c>
      <c r="BL6" s="19"/>
      <c r="BM6" s="20">
        <f>'[3]Eric D'!$H$23</f>
        <v>0</v>
      </c>
      <c r="BN6" s="46"/>
      <c r="BO6" s="18">
        <f>[3]Philippe!$H$24</f>
        <v>0</v>
      </c>
      <c r="BP6" s="19"/>
      <c r="BQ6" s="20">
        <f>[3]Philippe!$C$24</f>
        <v>0</v>
      </c>
      <c r="BR6" s="19"/>
      <c r="BS6" s="20">
        <f>[3]Philippe!$C$25</f>
        <v>0</v>
      </c>
      <c r="BT6" s="19"/>
      <c r="BU6" s="20">
        <f>[3]Philippe!$H$25</f>
        <v>0</v>
      </c>
      <c r="BV6" s="19"/>
      <c r="BW6" s="20">
        <f>[3]Philippe!$H$26</f>
        <v>0</v>
      </c>
      <c r="BX6" s="19"/>
      <c r="BY6" s="63">
        <f>[3]Philippe!$C$26</f>
        <v>0</v>
      </c>
      <c r="BZ6" s="19"/>
      <c r="CA6" s="36">
        <f>[3]Philippe!$C$27</f>
        <v>3</v>
      </c>
      <c r="CB6" s="19"/>
      <c r="CC6" s="20">
        <f>[3]Philippe!$H$23</f>
        <v>0</v>
      </c>
      <c r="CD6" s="42"/>
      <c r="CE6" s="18">
        <f>[3]Florent!$H$24</f>
        <v>0</v>
      </c>
      <c r="CF6" s="19"/>
      <c r="CG6" s="20">
        <f>[3]Florent!$C$24</f>
        <v>0</v>
      </c>
      <c r="CH6" s="19"/>
      <c r="CI6" s="20">
        <f>[3]Florent!$C$25</f>
        <v>0</v>
      </c>
      <c r="CJ6" s="19"/>
      <c r="CK6" s="20">
        <f>[3]Florent!$H$25</f>
        <v>0</v>
      </c>
      <c r="CL6" s="19"/>
      <c r="CM6" s="20">
        <f>[3]Florent!$H$26</f>
        <v>0</v>
      </c>
      <c r="CN6" s="19"/>
      <c r="CO6" s="20">
        <f>[3]Florent!$C$26</f>
        <v>0</v>
      </c>
      <c r="CP6" s="19"/>
      <c r="CQ6" s="36">
        <f>[3]Florent!$C$27</f>
        <v>3</v>
      </c>
      <c r="CR6" s="19"/>
      <c r="CS6" s="20">
        <f>[3]Florent!$H$23</f>
        <v>0</v>
      </c>
      <c r="CT6" s="42"/>
      <c r="CU6" s="18">
        <f>[3]Seb!$H$24</f>
        <v>0</v>
      </c>
      <c r="CV6" s="19"/>
      <c r="CW6" s="20">
        <f>[3]Seb!$C$24</f>
        <v>0</v>
      </c>
      <c r="CX6" s="19"/>
      <c r="CY6" s="20">
        <f>[3]Seb!$C$25</f>
        <v>0</v>
      </c>
      <c r="CZ6" s="19"/>
      <c r="DA6" s="20">
        <f>[3]Seb!$H$25</f>
        <v>0</v>
      </c>
      <c r="DB6" s="19"/>
      <c r="DC6" s="20">
        <f>[3]Seb!$H$26</f>
        <v>0</v>
      </c>
      <c r="DD6" s="19"/>
      <c r="DE6" s="20">
        <f>[3]Seb!$C$26</f>
        <v>0</v>
      </c>
      <c r="DF6" s="19"/>
      <c r="DG6" s="36">
        <f>[3]Seb!$C$27</f>
        <v>3</v>
      </c>
      <c r="DH6" s="19"/>
      <c r="DI6" s="20">
        <f>[3]Seb!$H$23</f>
        <v>0</v>
      </c>
      <c r="DJ6" s="19"/>
      <c r="DK6" s="1">
        <v>38</v>
      </c>
    </row>
    <row r="7" spans="1:115" s="2" customFormat="1" ht="9.6" customHeight="1" thickBot="1">
      <c r="A7" s="26"/>
      <c r="B7" s="27">
        <v>4</v>
      </c>
      <c r="C7" s="18">
        <f>[4]Bruno!$H$24</f>
        <v>0</v>
      </c>
      <c r="D7" s="19"/>
      <c r="E7" s="63">
        <f>[4]Bruno!$C$24</f>
        <v>0</v>
      </c>
      <c r="F7" s="19"/>
      <c r="G7" s="20">
        <f>[4]Bruno!$C$25</f>
        <v>0</v>
      </c>
      <c r="H7" s="19"/>
      <c r="I7" s="20">
        <f>[4]Bruno!$H$25</f>
        <v>0</v>
      </c>
      <c r="J7" s="19"/>
      <c r="K7" s="20">
        <f>[4]Bruno!$H$26</f>
        <v>0</v>
      </c>
      <c r="L7" s="19"/>
      <c r="M7" s="63">
        <f>[4]Bruno!$C$26</f>
        <v>0</v>
      </c>
      <c r="N7" s="38"/>
      <c r="O7" s="36">
        <f>[4]Bruno!$C$27</f>
        <v>3</v>
      </c>
      <c r="P7" s="19"/>
      <c r="Q7" s="20">
        <f>[4]Bruno!$H$23</f>
        <v>0</v>
      </c>
      <c r="R7" s="42"/>
      <c r="S7" s="18">
        <f>[4]JLuc!$H$24</f>
        <v>0</v>
      </c>
      <c r="T7" s="19"/>
      <c r="U7" s="20">
        <f>[4]JLuc!$C$24</f>
        <v>0</v>
      </c>
      <c r="V7" s="19"/>
      <c r="W7" s="20">
        <f>[4]JLuc!$C$25</f>
        <v>0</v>
      </c>
      <c r="X7" s="19"/>
      <c r="Y7" s="20">
        <f>[4]JLuc!$H$25</f>
        <v>0</v>
      </c>
      <c r="Z7" s="19"/>
      <c r="AA7" s="20">
        <f>[4]JLuc!$H$26</f>
        <v>0</v>
      </c>
      <c r="AB7" s="19"/>
      <c r="AC7" s="20">
        <f>[4]JLuc!$C$26</f>
        <v>0</v>
      </c>
      <c r="AD7" s="38"/>
      <c r="AE7" s="36">
        <f>[4]JLuc!$C$27</f>
        <v>3</v>
      </c>
      <c r="AF7" s="19"/>
      <c r="AG7" s="20">
        <f>[4]JLuc!$H$23</f>
        <v>0</v>
      </c>
      <c r="AH7" s="42"/>
      <c r="AI7" s="18">
        <f>'[4]Eric G'!$H$24</f>
        <v>0</v>
      </c>
      <c r="AJ7" s="19"/>
      <c r="AK7" s="20">
        <f>'[4]Eric G'!$C$24</f>
        <v>0</v>
      </c>
      <c r="AL7" s="19"/>
      <c r="AM7" s="20">
        <f>'[4]Eric G'!$C$25</f>
        <v>0</v>
      </c>
      <c r="AN7" s="19"/>
      <c r="AO7" s="20">
        <f>'[4]Eric G'!$H$25</f>
        <v>0</v>
      </c>
      <c r="AP7" s="19"/>
      <c r="AQ7" s="20">
        <f>'[4]Eric G'!$H$26</f>
        <v>0</v>
      </c>
      <c r="AR7" s="19"/>
      <c r="AS7" s="20">
        <f>'[4]Eric G'!$C$26</f>
        <v>0</v>
      </c>
      <c r="AT7" s="38"/>
      <c r="AU7" s="36">
        <f>'[4]Eric G'!$C$27</f>
        <v>3</v>
      </c>
      <c r="AV7" s="19"/>
      <c r="AW7" s="20">
        <f>'[4]Eric G'!$H$23</f>
        <v>0</v>
      </c>
      <c r="AX7" s="46"/>
      <c r="AY7" s="18">
        <f>'[4]Eric D'!$H$24</f>
        <v>0</v>
      </c>
      <c r="AZ7" s="19"/>
      <c r="BA7" s="20">
        <f>'[4]Eric D'!$C$24</f>
        <v>0</v>
      </c>
      <c r="BB7" s="19"/>
      <c r="BC7" s="20">
        <f>'[4]Eric D'!$C$25</f>
        <v>0</v>
      </c>
      <c r="BD7" s="19"/>
      <c r="BE7" s="20">
        <f>'[4]Eric D'!$H$25</f>
        <v>0</v>
      </c>
      <c r="BF7" s="19"/>
      <c r="BG7" s="20">
        <f>'[4]Eric D'!$H$26</f>
        <v>0</v>
      </c>
      <c r="BH7" s="19"/>
      <c r="BI7" s="20">
        <f>'[4]Eric D'!$C$26</f>
        <v>0</v>
      </c>
      <c r="BJ7" s="38"/>
      <c r="BK7" s="36">
        <f>'[4]Eric D'!$C$27</f>
        <v>3</v>
      </c>
      <c r="BL7" s="19"/>
      <c r="BM7" s="20">
        <f>'[4]Eric D'!$H$23</f>
        <v>0</v>
      </c>
      <c r="BN7" s="46"/>
      <c r="BO7" s="18">
        <f>[4]Philippe!$H$24</f>
        <v>0</v>
      </c>
      <c r="BP7" s="19"/>
      <c r="BQ7" s="20">
        <f>[4]Philippe!$C$24</f>
        <v>0</v>
      </c>
      <c r="BR7" s="19"/>
      <c r="BS7" s="20">
        <f>[4]Philippe!$C$25</f>
        <v>0</v>
      </c>
      <c r="BT7" s="19"/>
      <c r="BU7" s="20">
        <f>[4]Philippe!$H$25</f>
        <v>0</v>
      </c>
      <c r="BV7" s="19"/>
      <c r="BW7" s="20">
        <f>[4]Philippe!$H$26</f>
        <v>0</v>
      </c>
      <c r="BX7" s="19"/>
      <c r="BY7" s="20">
        <f>[4]Philippe!$C$26</f>
        <v>0</v>
      </c>
      <c r="BZ7" s="38"/>
      <c r="CA7" s="36">
        <f>[4]Philippe!$C$27</f>
        <v>3</v>
      </c>
      <c r="CB7" s="19"/>
      <c r="CC7" s="20">
        <f>[4]Philippe!$H$23</f>
        <v>0</v>
      </c>
      <c r="CD7" s="42"/>
      <c r="CE7" s="18">
        <f>[4]Florent!$H$24</f>
        <v>0</v>
      </c>
      <c r="CF7" s="19"/>
      <c r="CG7" s="20">
        <f>[4]Florent!$C$24</f>
        <v>0</v>
      </c>
      <c r="CH7" s="19"/>
      <c r="CI7" s="20">
        <f>[4]Florent!$C$25</f>
        <v>0</v>
      </c>
      <c r="CJ7" s="19"/>
      <c r="CK7" s="20">
        <f>[4]Florent!$H$25</f>
        <v>0</v>
      </c>
      <c r="CL7" s="19"/>
      <c r="CM7" s="20">
        <f>[4]Florent!$H$26</f>
        <v>0</v>
      </c>
      <c r="CN7" s="19"/>
      <c r="CO7" s="20">
        <f>[4]Florent!$C$26</f>
        <v>0</v>
      </c>
      <c r="CP7" s="38"/>
      <c r="CQ7" s="36">
        <f>[4]Florent!$C$27</f>
        <v>3</v>
      </c>
      <c r="CR7" s="19"/>
      <c r="CS7" s="20">
        <f>[4]Florent!$H$23</f>
        <v>0</v>
      </c>
      <c r="CT7" s="42"/>
      <c r="CU7" s="18">
        <f>[4]Seb!$H$24</f>
        <v>0</v>
      </c>
      <c r="CV7" s="19"/>
      <c r="CW7" s="20">
        <f>[4]Seb!$C$24</f>
        <v>0</v>
      </c>
      <c r="CX7" s="19"/>
      <c r="CY7" s="20">
        <f>[4]Seb!$C$25</f>
        <v>0</v>
      </c>
      <c r="CZ7" s="19"/>
      <c r="DA7" s="20">
        <f>[4]Seb!$H$25</f>
        <v>0</v>
      </c>
      <c r="DB7" s="19"/>
      <c r="DC7" s="20">
        <f>[4]Seb!$H$26</f>
        <v>0</v>
      </c>
      <c r="DD7" s="19"/>
      <c r="DE7" s="20">
        <f>[4]Seb!$C$26</f>
        <v>0</v>
      </c>
      <c r="DF7" s="38"/>
      <c r="DG7" s="36">
        <f>[4]Seb!$C$27</f>
        <v>3</v>
      </c>
      <c r="DH7" s="19"/>
      <c r="DI7" s="20">
        <f>[4]Seb!$H$23</f>
        <v>0</v>
      </c>
      <c r="DJ7" s="19"/>
      <c r="DK7" s="1">
        <v>39</v>
      </c>
    </row>
    <row r="8" spans="1:115" s="2" customFormat="1" ht="9.6" customHeight="1" thickBot="1">
      <c r="A8" s="26"/>
      <c r="B8" s="27">
        <v>5</v>
      </c>
      <c r="C8" s="18">
        <f>[5]Bruno!$H$24</f>
        <v>0</v>
      </c>
      <c r="D8" s="19"/>
      <c r="E8" s="20">
        <f>[5]Bruno!$C$24</f>
        <v>0</v>
      </c>
      <c r="F8" s="19"/>
      <c r="G8" s="20">
        <f>[5]Bruno!$C$25</f>
        <v>0</v>
      </c>
      <c r="H8" s="19"/>
      <c r="I8" s="20">
        <f>[5]Bruno!$H$25</f>
        <v>0</v>
      </c>
      <c r="J8" s="19"/>
      <c r="K8" s="20">
        <f>[5]Bruno!$H$26</f>
        <v>0</v>
      </c>
      <c r="L8" s="19"/>
      <c r="M8" s="20">
        <f>[5]Bruno!$C$26</f>
        <v>0</v>
      </c>
      <c r="N8" s="19"/>
      <c r="O8" s="36">
        <f>[5]Bruno!$C$27</f>
        <v>3</v>
      </c>
      <c r="P8" s="19"/>
      <c r="Q8" s="20">
        <f>[5]Bruno!$H$23</f>
        <v>0</v>
      </c>
      <c r="R8" s="42"/>
      <c r="S8" s="18">
        <f>[5]JLuc!$H$24</f>
        <v>0</v>
      </c>
      <c r="T8" s="19"/>
      <c r="U8" s="20">
        <f>[5]JLuc!$C$24</f>
        <v>0</v>
      </c>
      <c r="V8" s="19"/>
      <c r="W8" s="20">
        <f>[5]JLuc!$C$25</f>
        <v>0</v>
      </c>
      <c r="X8" s="19"/>
      <c r="Y8" s="20">
        <f>[5]JLuc!$H$25</f>
        <v>0</v>
      </c>
      <c r="Z8" s="19"/>
      <c r="AA8" s="20">
        <f>[5]JLuc!$H$26</f>
        <v>0</v>
      </c>
      <c r="AB8" s="19"/>
      <c r="AC8" s="20">
        <f>[5]JLuc!$C$26</f>
        <v>0</v>
      </c>
      <c r="AD8" s="19"/>
      <c r="AE8" s="36">
        <f>[5]JLuc!$C$27</f>
        <v>3</v>
      </c>
      <c r="AF8" s="19"/>
      <c r="AG8" s="20">
        <f>[5]JLuc!$H$23</f>
        <v>0</v>
      </c>
      <c r="AH8" s="42"/>
      <c r="AI8" s="18">
        <f>'[5]Eric G'!$H$24</f>
        <v>0</v>
      </c>
      <c r="AJ8" s="19"/>
      <c r="AK8" s="20">
        <f>'[5]Eric G'!$C$24</f>
        <v>0</v>
      </c>
      <c r="AL8" s="19"/>
      <c r="AM8" s="20">
        <f>'[5]Eric G'!$C$25</f>
        <v>0</v>
      </c>
      <c r="AN8" s="19"/>
      <c r="AO8" s="20">
        <f>'[5]Eric G'!$H$25</f>
        <v>0</v>
      </c>
      <c r="AP8" s="19"/>
      <c r="AQ8" s="20">
        <f>'[5]Eric G'!$H$26</f>
        <v>0</v>
      </c>
      <c r="AR8" s="19"/>
      <c r="AS8" s="20">
        <f>'[5]Eric G'!$C$26</f>
        <v>0</v>
      </c>
      <c r="AT8" s="19"/>
      <c r="AU8" s="36">
        <f>'[5]Eric G'!$C$27</f>
        <v>3</v>
      </c>
      <c r="AV8" s="19"/>
      <c r="AW8" s="20">
        <f>'[5]Eric G'!$H$23</f>
        <v>0</v>
      </c>
      <c r="AX8" s="46"/>
      <c r="AY8" s="18">
        <f>'[5]Eric D'!$H$24</f>
        <v>0</v>
      </c>
      <c r="AZ8" s="19"/>
      <c r="BA8" s="20">
        <f>'[5]Eric D'!$C$24</f>
        <v>0</v>
      </c>
      <c r="BB8" s="19"/>
      <c r="BC8" s="20">
        <f>'[5]Eric D'!$C$25</f>
        <v>0</v>
      </c>
      <c r="BD8" s="19"/>
      <c r="BE8" s="20">
        <f>'[5]Eric D'!$H$25</f>
        <v>0</v>
      </c>
      <c r="BF8" s="19"/>
      <c r="BG8" s="20">
        <f>'[5]Eric D'!$H$26</f>
        <v>0</v>
      </c>
      <c r="BH8" s="19"/>
      <c r="BI8" s="20">
        <f>'[5]Eric D'!$C$26</f>
        <v>0</v>
      </c>
      <c r="BJ8" s="19"/>
      <c r="BK8" s="36">
        <f>'[5]Eric D'!$C$27</f>
        <v>3</v>
      </c>
      <c r="BL8" s="19"/>
      <c r="BM8" s="20">
        <f>'[5]Eric D'!$H$23</f>
        <v>0</v>
      </c>
      <c r="BN8" s="46"/>
      <c r="BO8" s="18">
        <f>[5]Philippe!$H$24</f>
        <v>0</v>
      </c>
      <c r="BP8" s="19"/>
      <c r="BQ8" s="20">
        <f>[5]Philippe!$C$24</f>
        <v>0</v>
      </c>
      <c r="BR8" s="19"/>
      <c r="BS8" s="20">
        <f>[5]Philippe!$C$25</f>
        <v>0</v>
      </c>
      <c r="BT8" s="19"/>
      <c r="BU8" s="20">
        <f>[5]Philippe!$H$25</f>
        <v>0</v>
      </c>
      <c r="BV8" s="19"/>
      <c r="BW8" s="20">
        <f>[5]Philippe!$H$26</f>
        <v>0</v>
      </c>
      <c r="BX8" s="19"/>
      <c r="BY8" s="20">
        <f>[5]Philippe!$C$26</f>
        <v>0</v>
      </c>
      <c r="BZ8" s="19"/>
      <c r="CA8" s="36">
        <f>[5]Philippe!$C$27</f>
        <v>3</v>
      </c>
      <c r="CB8" s="19"/>
      <c r="CC8" s="20">
        <f>[5]Philippe!$H$23</f>
        <v>0</v>
      </c>
      <c r="CD8" s="42"/>
      <c r="CE8" s="18">
        <f>[5]Florent!$H$24</f>
        <v>0</v>
      </c>
      <c r="CF8" s="19"/>
      <c r="CG8" s="20">
        <f>[5]Florent!$C$24</f>
        <v>0</v>
      </c>
      <c r="CH8" s="19"/>
      <c r="CI8" s="20">
        <f>[5]Florent!$C$25</f>
        <v>0</v>
      </c>
      <c r="CJ8" s="19"/>
      <c r="CK8" s="20">
        <f>[5]Florent!$H$25</f>
        <v>0</v>
      </c>
      <c r="CL8" s="19"/>
      <c r="CM8" s="20">
        <f>[5]Florent!$H$26</f>
        <v>0</v>
      </c>
      <c r="CN8" s="19"/>
      <c r="CO8" s="20">
        <f>[5]Florent!$C$26</f>
        <v>0</v>
      </c>
      <c r="CP8" s="19"/>
      <c r="CQ8" s="36">
        <f>[5]Florent!$C$27</f>
        <v>3</v>
      </c>
      <c r="CR8" s="19"/>
      <c r="CS8" s="20">
        <f>[5]Florent!$H$23</f>
        <v>0</v>
      </c>
      <c r="CT8" s="42"/>
      <c r="CU8" s="18">
        <f>[5]Seb!$H$24</f>
        <v>0</v>
      </c>
      <c r="CV8" s="19"/>
      <c r="CW8" s="20">
        <f>[5]Seb!$C$24</f>
        <v>0</v>
      </c>
      <c r="CX8" s="19"/>
      <c r="CY8" s="20">
        <f>[5]Seb!$C$25</f>
        <v>0</v>
      </c>
      <c r="CZ8" s="19"/>
      <c r="DA8" s="20">
        <f>[5]Seb!$H$25</f>
        <v>0</v>
      </c>
      <c r="DB8" s="19"/>
      <c r="DC8" s="20">
        <f>[5]Seb!$H$26</f>
        <v>0</v>
      </c>
      <c r="DD8" s="19"/>
      <c r="DE8" s="20">
        <f>[5]Seb!$C$26</f>
        <v>0</v>
      </c>
      <c r="DF8" s="19"/>
      <c r="DG8" s="36">
        <f>[5]Seb!$C$27</f>
        <v>3</v>
      </c>
      <c r="DH8" s="19"/>
      <c r="DI8" s="20">
        <f>[5]Seb!$H$23</f>
        <v>0</v>
      </c>
      <c r="DJ8" s="19"/>
      <c r="DK8" s="1">
        <v>40</v>
      </c>
    </row>
    <row r="9" spans="1:115" s="2" customFormat="1" ht="9.6" customHeight="1" thickBot="1">
      <c r="A9" s="26"/>
      <c r="B9" s="27">
        <v>6</v>
      </c>
      <c r="C9" s="18">
        <f>[6]Bruno!$H$24</f>
        <v>0</v>
      </c>
      <c r="D9" s="19"/>
      <c r="E9" s="20">
        <f>[6]Bruno!$C$24</f>
        <v>0</v>
      </c>
      <c r="F9" s="19"/>
      <c r="G9" s="20">
        <f>[6]Bruno!$C$25</f>
        <v>0</v>
      </c>
      <c r="H9" s="19"/>
      <c r="I9" s="20">
        <f>[6]Bruno!$H$25</f>
        <v>0</v>
      </c>
      <c r="J9" s="19"/>
      <c r="K9" s="20">
        <f>[6]Bruno!$H$26</f>
        <v>0</v>
      </c>
      <c r="L9" s="19"/>
      <c r="M9" s="20">
        <f>[6]Bruno!$C$26</f>
        <v>0</v>
      </c>
      <c r="N9" s="19"/>
      <c r="O9" s="36">
        <f>[6]Bruno!$C$27</f>
        <v>3</v>
      </c>
      <c r="P9" s="19"/>
      <c r="Q9" s="20">
        <f>[6]Bruno!$H$23</f>
        <v>0</v>
      </c>
      <c r="R9" s="42"/>
      <c r="S9" s="18">
        <f>[6]JLuc!$H$24</f>
        <v>0</v>
      </c>
      <c r="T9" s="19"/>
      <c r="U9" s="20">
        <f>[6]JLuc!$C$24</f>
        <v>0</v>
      </c>
      <c r="V9" s="19"/>
      <c r="W9" s="20">
        <f>[6]JLuc!$C$25</f>
        <v>0</v>
      </c>
      <c r="X9" s="19"/>
      <c r="Y9" s="20">
        <f>[6]JLuc!$H$25</f>
        <v>0</v>
      </c>
      <c r="Z9" s="19"/>
      <c r="AA9" s="20">
        <f>[6]JLuc!$H$26</f>
        <v>0</v>
      </c>
      <c r="AB9" s="19"/>
      <c r="AC9" s="20">
        <f>[6]JLuc!$C$26</f>
        <v>0</v>
      </c>
      <c r="AD9" s="19"/>
      <c r="AE9" s="36">
        <f>[6]JLuc!$C$27</f>
        <v>3</v>
      </c>
      <c r="AF9" s="19"/>
      <c r="AG9" s="20">
        <f>[6]JLuc!$H$23</f>
        <v>0</v>
      </c>
      <c r="AH9" s="42"/>
      <c r="AI9" s="18">
        <f>'[6]Eric G'!$H$24</f>
        <v>0</v>
      </c>
      <c r="AJ9" s="19"/>
      <c r="AK9" s="20">
        <f>'[6]Eric G'!$C$24</f>
        <v>0</v>
      </c>
      <c r="AL9" s="19"/>
      <c r="AM9" s="20">
        <f>'[6]Eric G'!$C$25</f>
        <v>0</v>
      </c>
      <c r="AN9" s="19"/>
      <c r="AO9" s="20">
        <f>'[6]Eric G'!$H$25</f>
        <v>0</v>
      </c>
      <c r="AP9" s="19"/>
      <c r="AQ9" s="20">
        <f>'[6]Eric G'!$H$26</f>
        <v>0</v>
      </c>
      <c r="AR9" s="19"/>
      <c r="AS9" s="20">
        <f>'[6]Eric G'!$C$26</f>
        <v>0</v>
      </c>
      <c r="AT9" s="19"/>
      <c r="AU9" s="36">
        <f>'[6]Eric G'!$C$27</f>
        <v>3</v>
      </c>
      <c r="AV9" s="19"/>
      <c r="AW9" s="20">
        <f>'[6]Eric G'!$H$23</f>
        <v>0</v>
      </c>
      <c r="AX9" s="46"/>
      <c r="AY9" s="18">
        <f>'[6]Eric D'!$H$24</f>
        <v>0</v>
      </c>
      <c r="AZ9" s="19"/>
      <c r="BA9" s="20">
        <f>'[6]Eric D'!$C$24</f>
        <v>0</v>
      </c>
      <c r="BB9" s="19"/>
      <c r="BC9" s="20">
        <f>'[6]Eric D'!$C$25</f>
        <v>0</v>
      </c>
      <c r="BD9" s="19"/>
      <c r="BE9" s="20">
        <f>'[6]Eric D'!$H$25</f>
        <v>0</v>
      </c>
      <c r="BF9" s="19"/>
      <c r="BG9" s="20">
        <f>'[6]Eric D'!$H$26</f>
        <v>0</v>
      </c>
      <c r="BH9" s="19"/>
      <c r="BI9" s="20">
        <f>'[6]Eric D'!$C$26</f>
        <v>0</v>
      </c>
      <c r="BJ9" s="19"/>
      <c r="BK9" s="36">
        <f>'[6]Eric D'!$C$27</f>
        <v>3</v>
      </c>
      <c r="BL9" s="19"/>
      <c r="BM9" s="20">
        <f>'[6]Eric D'!$H$23</f>
        <v>0</v>
      </c>
      <c r="BN9" s="46"/>
      <c r="BO9" s="18">
        <f>[6]Philippe!$H$24</f>
        <v>0</v>
      </c>
      <c r="BP9" s="19"/>
      <c r="BQ9" s="63">
        <f>[6]Philippe!$C$24</f>
        <v>0</v>
      </c>
      <c r="BR9" s="19"/>
      <c r="BS9" s="20">
        <f>[6]Philippe!$C$25</f>
        <v>0</v>
      </c>
      <c r="BT9" s="19"/>
      <c r="BU9" s="20">
        <f>[6]Philippe!$H$25</f>
        <v>0</v>
      </c>
      <c r="BV9" s="19"/>
      <c r="BW9" s="20">
        <f>[6]Philippe!$H$26</f>
        <v>0</v>
      </c>
      <c r="BX9" s="19"/>
      <c r="BY9" s="63">
        <f>[6]Philippe!$C$26</f>
        <v>0</v>
      </c>
      <c r="BZ9" s="19"/>
      <c r="CA9" s="36">
        <f>[6]Philippe!$C$27</f>
        <v>3</v>
      </c>
      <c r="CB9" s="19"/>
      <c r="CC9" s="20">
        <f>[6]Philippe!$H$23</f>
        <v>0</v>
      </c>
      <c r="CD9" s="42"/>
      <c r="CE9" s="18">
        <f>[6]Florent!$H$24</f>
        <v>0</v>
      </c>
      <c r="CF9" s="19"/>
      <c r="CG9" s="20">
        <f>[6]Florent!$C$24</f>
        <v>0</v>
      </c>
      <c r="CH9" s="19"/>
      <c r="CI9" s="20">
        <f>[6]Florent!$C$25</f>
        <v>0</v>
      </c>
      <c r="CJ9" s="19"/>
      <c r="CK9" s="20">
        <f>[6]Florent!$H$25</f>
        <v>0</v>
      </c>
      <c r="CL9" s="19"/>
      <c r="CM9" s="20">
        <f>[6]Florent!$H$26</f>
        <v>0</v>
      </c>
      <c r="CN9" s="19"/>
      <c r="CO9" s="20">
        <f>[6]Florent!$C$26</f>
        <v>0</v>
      </c>
      <c r="CP9" s="19"/>
      <c r="CQ9" s="36">
        <f>[6]Florent!$C$27</f>
        <v>3</v>
      </c>
      <c r="CR9" s="19"/>
      <c r="CS9" s="20">
        <f>[6]Florent!$H$23</f>
        <v>0</v>
      </c>
      <c r="CT9" s="42"/>
      <c r="CU9" s="18">
        <f>[6]Seb!$H$24</f>
        <v>0</v>
      </c>
      <c r="CV9" s="19"/>
      <c r="CW9" s="20">
        <f>[6]Seb!$C$24</f>
        <v>0</v>
      </c>
      <c r="CX9" s="19"/>
      <c r="CY9" s="20">
        <f>[6]Seb!$C$25</f>
        <v>0</v>
      </c>
      <c r="CZ9" s="19"/>
      <c r="DA9" s="20">
        <f>[6]Seb!$H$25</f>
        <v>0</v>
      </c>
      <c r="DB9" s="19"/>
      <c r="DC9" s="20">
        <f>[6]Seb!$H$26</f>
        <v>0</v>
      </c>
      <c r="DD9" s="19"/>
      <c r="DE9" s="20">
        <f>[6]Seb!$C$26</f>
        <v>0</v>
      </c>
      <c r="DF9" s="19"/>
      <c r="DG9" s="36">
        <f>[6]Seb!$C$27</f>
        <v>3</v>
      </c>
      <c r="DH9" s="19"/>
      <c r="DI9" s="20">
        <f>[6]Seb!$H$23</f>
        <v>0</v>
      </c>
      <c r="DJ9" s="19"/>
      <c r="DK9" s="1">
        <v>41</v>
      </c>
    </row>
    <row r="10" spans="1:115" s="2" customFormat="1" ht="9.6" customHeight="1" thickBot="1">
      <c r="A10" s="26"/>
      <c r="B10" s="27">
        <v>7</v>
      </c>
      <c r="C10" s="18">
        <f>[7]Bruno!$H$24</f>
        <v>0</v>
      </c>
      <c r="D10" s="19"/>
      <c r="E10" s="20">
        <f>[7]Bruno!$C$24</f>
        <v>0</v>
      </c>
      <c r="F10" s="19"/>
      <c r="G10" s="20">
        <f>[7]Bruno!$C$25</f>
        <v>0</v>
      </c>
      <c r="H10" s="19"/>
      <c r="I10" s="20">
        <f>[7]Bruno!$H$25</f>
        <v>0</v>
      </c>
      <c r="J10" s="19"/>
      <c r="K10" s="20">
        <f>[7]Bruno!$H$26</f>
        <v>0</v>
      </c>
      <c r="L10" s="19"/>
      <c r="M10" s="20">
        <f>[7]Bruno!$C$26</f>
        <v>0</v>
      </c>
      <c r="N10" s="19"/>
      <c r="O10" s="36">
        <f>[7]Bruno!$C$27</f>
        <v>3</v>
      </c>
      <c r="P10" s="19"/>
      <c r="Q10" s="20">
        <f>[7]Bruno!$H$23</f>
        <v>0</v>
      </c>
      <c r="R10" s="42"/>
      <c r="S10" s="18">
        <f>[7]JLuc!$H$24</f>
        <v>0</v>
      </c>
      <c r="T10" s="19"/>
      <c r="U10" s="20">
        <f>[7]JLuc!$C$24</f>
        <v>0</v>
      </c>
      <c r="V10" s="19"/>
      <c r="W10" s="20">
        <f>[7]JLuc!$C$25</f>
        <v>0</v>
      </c>
      <c r="X10" s="19"/>
      <c r="Y10" s="20">
        <f>[7]JLuc!$H$25</f>
        <v>0</v>
      </c>
      <c r="Z10" s="19"/>
      <c r="AA10" s="20">
        <f>[7]JLuc!$H$26</f>
        <v>0</v>
      </c>
      <c r="AB10" s="19"/>
      <c r="AC10" s="20">
        <f>[7]JLuc!$C$26</f>
        <v>0</v>
      </c>
      <c r="AD10" s="19"/>
      <c r="AE10" s="36">
        <f>[7]JLuc!$C$27</f>
        <v>3</v>
      </c>
      <c r="AF10" s="19"/>
      <c r="AG10" s="20">
        <f>[7]JLuc!$H$23</f>
        <v>0</v>
      </c>
      <c r="AH10" s="42"/>
      <c r="AI10" s="18">
        <f>'[7]Eric G'!$H$24</f>
        <v>0</v>
      </c>
      <c r="AJ10" s="19"/>
      <c r="AK10" s="20">
        <f>'[7]Eric G'!$C$24</f>
        <v>0</v>
      </c>
      <c r="AL10" s="19"/>
      <c r="AM10" s="20">
        <f>'[7]Eric G'!$C$25</f>
        <v>0</v>
      </c>
      <c r="AN10" s="19"/>
      <c r="AO10" s="20">
        <f>'[7]Eric G'!$H$25</f>
        <v>0</v>
      </c>
      <c r="AP10" s="19"/>
      <c r="AQ10" s="20">
        <f>'[7]Eric G'!$H$26</f>
        <v>0</v>
      </c>
      <c r="AR10" s="19"/>
      <c r="AS10" s="20">
        <f>'[7]Eric G'!$C$26</f>
        <v>0</v>
      </c>
      <c r="AT10" s="19"/>
      <c r="AU10" s="36">
        <f>'[7]Eric G'!$C$27</f>
        <v>3</v>
      </c>
      <c r="AV10" s="19"/>
      <c r="AW10" s="20">
        <f>'[7]Eric G'!$H$23</f>
        <v>0</v>
      </c>
      <c r="AX10" s="46"/>
      <c r="AY10" s="18">
        <f>'[7]Eric D'!$H$24</f>
        <v>0</v>
      </c>
      <c r="AZ10" s="19"/>
      <c r="BA10" s="20">
        <f>'[7]Eric D'!$C$24</f>
        <v>0</v>
      </c>
      <c r="BB10" s="19"/>
      <c r="BC10" s="20">
        <f>'[7]Eric D'!$C$25</f>
        <v>0</v>
      </c>
      <c r="BD10" s="19"/>
      <c r="BE10" s="20">
        <f>'[7]Eric D'!$H$25</f>
        <v>0</v>
      </c>
      <c r="BF10" s="19"/>
      <c r="BG10" s="20">
        <f>'[7]Eric D'!$H$26</f>
        <v>0</v>
      </c>
      <c r="BH10" s="19"/>
      <c r="BI10" s="20">
        <f>'[7]Eric D'!$C$26</f>
        <v>0</v>
      </c>
      <c r="BJ10" s="19"/>
      <c r="BK10" s="36">
        <f>'[7]Eric D'!$C$27</f>
        <v>3</v>
      </c>
      <c r="BL10" s="19"/>
      <c r="BM10" s="20">
        <f>'[7]Eric D'!$H$23</f>
        <v>0</v>
      </c>
      <c r="BN10" s="46"/>
      <c r="BO10" s="18">
        <f>[7]Philippe!$H$24</f>
        <v>0</v>
      </c>
      <c r="BP10" s="19"/>
      <c r="BQ10" s="63">
        <f>[7]Philippe!$C$24</f>
        <v>0</v>
      </c>
      <c r="BR10" s="19"/>
      <c r="BS10" s="20">
        <f>[7]Philippe!$C$25</f>
        <v>0</v>
      </c>
      <c r="BT10" s="19"/>
      <c r="BU10" s="20">
        <f>[7]Philippe!$H$25</f>
        <v>0</v>
      </c>
      <c r="BV10" s="19"/>
      <c r="BW10" s="20">
        <f>[7]Philippe!$H$26</f>
        <v>0</v>
      </c>
      <c r="BX10" s="19"/>
      <c r="BY10" s="63">
        <f>[7]Philippe!$C$26</f>
        <v>0</v>
      </c>
      <c r="BZ10" s="19"/>
      <c r="CA10" s="36">
        <f>[7]Philippe!$C$27</f>
        <v>3</v>
      </c>
      <c r="CB10" s="19"/>
      <c r="CC10" s="20">
        <f>[7]Philippe!$H$23</f>
        <v>0</v>
      </c>
      <c r="CD10" s="42"/>
      <c r="CE10" s="18">
        <f>[7]Florent!$H$24</f>
        <v>0</v>
      </c>
      <c r="CF10" s="19"/>
      <c r="CG10" s="20">
        <f>[7]Florent!$C$24</f>
        <v>0</v>
      </c>
      <c r="CH10" s="19"/>
      <c r="CI10" s="20">
        <f>[7]Florent!$C$25</f>
        <v>0</v>
      </c>
      <c r="CJ10" s="19"/>
      <c r="CK10" s="20">
        <f>[7]Florent!$H$25</f>
        <v>0</v>
      </c>
      <c r="CL10" s="19"/>
      <c r="CM10" s="20">
        <f>[7]Florent!$H$26</f>
        <v>0</v>
      </c>
      <c r="CN10" s="19"/>
      <c r="CO10" s="20">
        <f>[7]Florent!$C$26</f>
        <v>0</v>
      </c>
      <c r="CP10" s="19"/>
      <c r="CQ10" s="36">
        <f>[7]Florent!$C$27</f>
        <v>3</v>
      </c>
      <c r="CR10" s="19"/>
      <c r="CS10" s="20">
        <f>[7]Florent!$H$23</f>
        <v>0</v>
      </c>
      <c r="CT10" s="42"/>
      <c r="CU10" s="18">
        <f>[7]Seb!$H$24</f>
        <v>0</v>
      </c>
      <c r="CV10" s="19"/>
      <c r="CW10" s="20">
        <f>[7]Seb!$C$24</f>
        <v>0</v>
      </c>
      <c r="CX10" s="19"/>
      <c r="CY10" s="20">
        <f>[7]Seb!$C$25</f>
        <v>0</v>
      </c>
      <c r="CZ10" s="19"/>
      <c r="DA10" s="20">
        <f>[7]Seb!$H$25</f>
        <v>0</v>
      </c>
      <c r="DB10" s="19"/>
      <c r="DC10" s="20">
        <f>[7]Seb!$H$26</f>
        <v>0</v>
      </c>
      <c r="DD10" s="19"/>
      <c r="DE10" s="20">
        <f>[7]Seb!$C$26</f>
        <v>0</v>
      </c>
      <c r="DF10" s="19"/>
      <c r="DG10" s="36">
        <f>[7]Seb!$C$27</f>
        <v>3</v>
      </c>
      <c r="DH10" s="19"/>
      <c r="DI10" s="20">
        <f>[7]Seb!$H$23</f>
        <v>0</v>
      </c>
      <c r="DJ10" s="19"/>
      <c r="DK10" s="1">
        <v>42</v>
      </c>
    </row>
    <row r="11" spans="1:115" s="2" customFormat="1" ht="9.6" customHeight="1" thickBot="1">
      <c r="A11" s="26"/>
      <c r="B11" s="27">
        <v>8</v>
      </c>
      <c r="C11" s="18">
        <f>[8]Bruno!$H$24</f>
        <v>0</v>
      </c>
      <c r="D11" s="19"/>
      <c r="E11" s="20">
        <f>[8]Bruno!$C$24</f>
        <v>0</v>
      </c>
      <c r="F11" s="19"/>
      <c r="G11" s="20">
        <f>[8]Bruno!$C$25</f>
        <v>0</v>
      </c>
      <c r="H11" s="19"/>
      <c r="I11" s="20">
        <f>[8]Bruno!$H$25</f>
        <v>0</v>
      </c>
      <c r="J11" s="19"/>
      <c r="K11" s="20">
        <f>[8]Bruno!$H$26</f>
        <v>0</v>
      </c>
      <c r="L11" s="19"/>
      <c r="M11" s="20">
        <f>[8]Bruno!$C$26</f>
        <v>0</v>
      </c>
      <c r="N11" s="19"/>
      <c r="O11" s="36">
        <f>[8]Bruno!$C$27</f>
        <v>3</v>
      </c>
      <c r="P11" s="19"/>
      <c r="Q11" s="20">
        <f>[8]Bruno!$H$23</f>
        <v>0</v>
      </c>
      <c r="R11" s="42"/>
      <c r="S11" s="18">
        <f>[8]JLuc!$H$24</f>
        <v>0</v>
      </c>
      <c r="T11" s="19"/>
      <c r="U11" s="20">
        <f>[8]JLuc!$C$24</f>
        <v>0</v>
      </c>
      <c r="V11" s="19"/>
      <c r="W11" s="20">
        <f>[8]JLuc!$C$25</f>
        <v>0</v>
      </c>
      <c r="X11" s="19"/>
      <c r="Y11" s="20">
        <f>[8]JLuc!$H$25</f>
        <v>0</v>
      </c>
      <c r="Z11" s="19"/>
      <c r="AA11" s="20">
        <f>[8]JLuc!$H$26</f>
        <v>0</v>
      </c>
      <c r="AB11" s="19"/>
      <c r="AC11" s="20">
        <f>[8]JLuc!$C$26</f>
        <v>0</v>
      </c>
      <c r="AD11" s="19"/>
      <c r="AE11" s="36">
        <f>[8]JLuc!$C$27</f>
        <v>3</v>
      </c>
      <c r="AF11" s="19"/>
      <c r="AG11" s="20">
        <f>[8]JLuc!$H$23</f>
        <v>0</v>
      </c>
      <c r="AH11" s="42"/>
      <c r="AI11" s="18">
        <f>'[8]Eric G'!$H$24</f>
        <v>0</v>
      </c>
      <c r="AJ11" s="19"/>
      <c r="AK11" s="20">
        <f>'[8]Eric G'!$C$24</f>
        <v>0</v>
      </c>
      <c r="AL11" s="19"/>
      <c r="AM11" s="20">
        <f>'[8]Eric G'!$C$25</f>
        <v>0</v>
      </c>
      <c r="AN11" s="19"/>
      <c r="AO11" s="20">
        <f>'[8]Eric G'!$H$25</f>
        <v>0</v>
      </c>
      <c r="AP11" s="19"/>
      <c r="AQ11" s="20">
        <f>[8]Bruno!$H$26</f>
        <v>0</v>
      </c>
      <c r="AR11" s="19"/>
      <c r="AS11" s="20">
        <f>'[8]Eric G'!$C$26</f>
        <v>0</v>
      </c>
      <c r="AT11" s="19"/>
      <c r="AU11" s="36">
        <f>'[8]Eric G'!$C$27</f>
        <v>3</v>
      </c>
      <c r="AV11" s="19"/>
      <c r="AW11" s="20">
        <f>'[8]Eric G'!$H$23</f>
        <v>0</v>
      </c>
      <c r="AX11" s="46"/>
      <c r="AY11" s="18">
        <f>'[8]Eric D'!$H$24</f>
        <v>0</v>
      </c>
      <c r="AZ11" s="19"/>
      <c r="BA11" s="20">
        <f>'[8]Eric D'!$C$24</f>
        <v>0</v>
      </c>
      <c r="BB11" s="19"/>
      <c r="BC11" s="20">
        <f>'[8]Eric D'!$C$25</f>
        <v>0</v>
      </c>
      <c r="BD11" s="19"/>
      <c r="BE11" s="20">
        <f>'[8]Eric D'!$H$25</f>
        <v>0</v>
      </c>
      <c r="BF11" s="19"/>
      <c r="BG11" s="20">
        <f>'[8]Eric D'!$H$26</f>
        <v>0</v>
      </c>
      <c r="BH11" s="19"/>
      <c r="BI11" s="20">
        <f>'[8]Eric D'!$C$26</f>
        <v>0</v>
      </c>
      <c r="BJ11" s="19"/>
      <c r="BK11" s="36">
        <f>'[8]Eric D'!$C$27</f>
        <v>3</v>
      </c>
      <c r="BL11" s="19"/>
      <c r="BM11" s="20">
        <f>'[8]Eric D'!$H$23</f>
        <v>0</v>
      </c>
      <c r="BN11" s="46"/>
      <c r="BO11" s="18">
        <f>[8]Philippe!$H$24</f>
        <v>0</v>
      </c>
      <c r="BP11" s="19"/>
      <c r="BQ11" s="20">
        <f>[8]Philippe!$C$24</f>
        <v>0</v>
      </c>
      <c r="BR11" s="19"/>
      <c r="BS11" s="20">
        <f>[8]Philippe!$C$25</f>
        <v>0</v>
      </c>
      <c r="BT11" s="19"/>
      <c r="BU11" s="20">
        <f>[8]Philippe!$H$25</f>
        <v>0</v>
      </c>
      <c r="BV11" s="19"/>
      <c r="BW11" s="20">
        <f>[8]Philippe!$H$26</f>
        <v>0</v>
      </c>
      <c r="BX11" s="19"/>
      <c r="BY11" s="63">
        <f>[8]Philippe!$C$26</f>
        <v>0</v>
      </c>
      <c r="BZ11" s="19"/>
      <c r="CA11" s="36">
        <f>[8]Philippe!$C$27</f>
        <v>3</v>
      </c>
      <c r="CB11" s="19"/>
      <c r="CC11" s="20">
        <f>[8]Philippe!$H$23</f>
        <v>0</v>
      </c>
      <c r="CD11" s="42"/>
      <c r="CE11" s="18">
        <f>[8]Florent!$H$24</f>
        <v>0</v>
      </c>
      <c r="CF11" s="19"/>
      <c r="CG11" s="20">
        <f>[8]Florent!$C$24</f>
        <v>0</v>
      </c>
      <c r="CH11" s="19"/>
      <c r="CI11" s="20">
        <f>[8]Florent!$C$25</f>
        <v>0</v>
      </c>
      <c r="CJ11" s="19"/>
      <c r="CK11" s="20">
        <f>[8]Florent!$H$25</f>
        <v>0</v>
      </c>
      <c r="CL11" s="19"/>
      <c r="CM11" s="20">
        <f>[8]Florent!$H$26</f>
        <v>0</v>
      </c>
      <c r="CN11" s="19"/>
      <c r="CO11" s="20">
        <f>[8]Florent!$C$26</f>
        <v>0</v>
      </c>
      <c r="CP11" s="19"/>
      <c r="CQ11" s="36">
        <f>[8]Florent!$C$27</f>
        <v>3</v>
      </c>
      <c r="CR11" s="19"/>
      <c r="CS11" s="20">
        <f>[8]Florent!$H$23</f>
        <v>0</v>
      </c>
      <c r="CT11" s="42"/>
      <c r="CU11" s="18">
        <f>[8]Seb!$H$24</f>
        <v>0</v>
      </c>
      <c r="CV11" s="19"/>
      <c r="CW11" s="20">
        <f>[8]Seb!$C$24</f>
        <v>0</v>
      </c>
      <c r="CX11" s="19"/>
      <c r="CY11" s="20">
        <f>[8]Seb!$C$25</f>
        <v>0</v>
      </c>
      <c r="CZ11" s="19"/>
      <c r="DA11" s="20">
        <f>[8]Seb!$H$25</f>
        <v>0</v>
      </c>
      <c r="DB11" s="19"/>
      <c r="DC11" s="20">
        <f>[8]Seb!$H$26</f>
        <v>0</v>
      </c>
      <c r="DD11" s="19"/>
      <c r="DE11" s="20">
        <f>[8]Seb!$C$26</f>
        <v>0</v>
      </c>
      <c r="DF11" s="19"/>
      <c r="DG11" s="36">
        <f>[8]Seb!$C$27</f>
        <v>3</v>
      </c>
      <c r="DH11" s="19"/>
      <c r="DI11" s="20">
        <f>[8]Seb!$H$23</f>
        <v>0</v>
      </c>
      <c r="DJ11" s="19"/>
      <c r="DK11" s="1">
        <v>43</v>
      </c>
    </row>
    <row r="12" spans="1:115" s="2" customFormat="1" ht="9.6" customHeight="1" thickBot="1">
      <c r="A12" s="26"/>
      <c r="B12" s="27">
        <v>9</v>
      </c>
      <c r="C12" s="18">
        <f>[9]Bruno!$H$24</f>
        <v>0</v>
      </c>
      <c r="D12" s="19"/>
      <c r="E12" s="20">
        <f>[9]Bruno!$C$24</f>
        <v>0</v>
      </c>
      <c r="F12" s="19"/>
      <c r="G12" s="20">
        <f>[9]Bruno!$C$25</f>
        <v>0</v>
      </c>
      <c r="H12" s="19"/>
      <c r="I12" s="20">
        <f>[9]Bruno!$H$25</f>
        <v>0</v>
      </c>
      <c r="J12" s="19"/>
      <c r="K12" s="20">
        <f>[9]Bruno!$H$26</f>
        <v>0</v>
      </c>
      <c r="L12" s="19"/>
      <c r="M12" s="20">
        <f>[9]Bruno!$C$26</f>
        <v>0</v>
      </c>
      <c r="N12" s="19"/>
      <c r="O12" s="36">
        <f>[9]Bruno!$C$27</f>
        <v>3</v>
      </c>
      <c r="P12" s="19"/>
      <c r="Q12" s="20">
        <f>[9]Bruno!$H$23</f>
        <v>0</v>
      </c>
      <c r="R12" s="42"/>
      <c r="S12" s="18">
        <f>[9]JLuc!$H$24</f>
        <v>0</v>
      </c>
      <c r="T12" s="19"/>
      <c r="U12" s="20">
        <f>[9]JLuc!$C$24</f>
        <v>0</v>
      </c>
      <c r="V12" s="19"/>
      <c r="W12" s="20">
        <f>[9]JLuc!$C$25</f>
        <v>0</v>
      </c>
      <c r="X12" s="19"/>
      <c r="Y12" s="20">
        <f>[9]JLuc!$H$25</f>
        <v>0</v>
      </c>
      <c r="Z12" s="19"/>
      <c r="AA12" s="20">
        <f>[9]JLuc!$H$26</f>
        <v>0</v>
      </c>
      <c r="AB12" s="30"/>
      <c r="AC12" s="20">
        <f>[9]JLuc!$C$26</f>
        <v>0</v>
      </c>
      <c r="AD12" s="19"/>
      <c r="AE12" s="36">
        <f>[9]JLuc!$C$27</f>
        <v>3</v>
      </c>
      <c r="AF12" s="19"/>
      <c r="AG12" s="20">
        <f>[9]JLuc!$H$23</f>
        <v>0</v>
      </c>
      <c r="AH12" s="42"/>
      <c r="AI12" s="18">
        <f>'[9]Eric G'!$H$24</f>
        <v>0</v>
      </c>
      <c r="AJ12" s="19"/>
      <c r="AK12" s="20">
        <f>'[9]Eric G'!$C$24</f>
        <v>0</v>
      </c>
      <c r="AL12" s="19"/>
      <c r="AM12" s="20">
        <f>'[9]Eric G'!$C$25</f>
        <v>0</v>
      </c>
      <c r="AN12" s="19"/>
      <c r="AO12" s="20">
        <f>'[9]Eric G'!$H$25</f>
        <v>0</v>
      </c>
      <c r="AP12" s="19"/>
      <c r="AQ12" s="20">
        <f>'[9]Eric G'!$H$26</f>
        <v>0</v>
      </c>
      <c r="AR12" s="19"/>
      <c r="AS12" s="20">
        <f>'[9]Eric G'!$C$26</f>
        <v>0</v>
      </c>
      <c r="AT12" s="19"/>
      <c r="AU12" s="36">
        <f>'[9]Eric G'!$C$27</f>
        <v>3</v>
      </c>
      <c r="AV12" s="19"/>
      <c r="AW12" s="20">
        <f>'[9]Eric G'!$H$23</f>
        <v>0</v>
      </c>
      <c r="AX12" s="46"/>
      <c r="AY12" s="18">
        <f>'[9]Eric D'!$H$24</f>
        <v>0</v>
      </c>
      <c r="AZ12" s="19"/>
      <c r="BA12" s="20">
        <f>'[9]Eric D'!$C$24</f>
        <v>0</v>
      </c>
      <c r="BB12" s="19"/>
      <c r="BC12" s="20">
        <f>'[9]Eric D'!$C$25</f>
        <v>0</v>
      </c>
      <c r="BD12" s="19"/>
      <c r="BE12" s="20">
        <f>'[9]Eric D'!$H$25</f>
        <v>0</v>
      </c>
      <c r="BF12" s="19"/>
      <c r="BG12" s="20">
        <f>'[9]Eric D'!$H$26</f>
        <v>0</v>
      </c>
      <c r="BH12" s="19"/>
      <c r="BI12" s="20">
        <f>'[9]Eric D'!$C$26</f>
        <v>0</v>
      </c>
      <c r="BJ12" s="19"/>
      <c r="BK12" s="36">
        <f>'[9]Eric D'!$C$27</f>
        <v>3</v>
      </c>
      <c r="BL12" s="19"/>
      <c r="BM12" s="20">
        <f>'[9]Eric D'!$H$23</f>
        <v>0</v>
      </c>
      <c r="BN12" s="46"/>
      <c r="BO12" s="62">
        <f>[9]Philippe!$H$24</f>
        <v>0</v>
      </c>
      <c r="BP12" s="19"/>
      <c r="BQ12" s="20">
        <f>[9]Philippe!$C$24</f>
        <v>0</v>
      </c>
      <c r="BR12" s="19"/>
      <c r="BS12" s="20">
        <f>[9]Philippe!$C$25</f>
        <v>0</v>
      </c>
      <c r="BT12" s="19"/>
      <c r="BU12" s="53">
        <f>[9]Philippe!$H$25</f>
        <v>0</v>
      </c>
      <c r="BV12" s="19"/>
      <c r="BW12" s="20">
        <f>[9]Philippe!$H$26</f>
        <v>0</v>
      </c>
      <c r="BX12" s="19"/>
      <c r="BY12" s="64">
        <f>[9]Philippe!$C$26</f>
        <v>0</v>
      </c>
      <c r="BZ12" s="19"/>
      <c r="CA12" s="20">
        <f>[9]Philippe!$C$27</f>
        <v>3</v>
      </c>
      <c r="CB12" s="19"/>
      <c r="CC12" s="20">
        <f>[9]Philippe!$H$23</f>
        <v>0</v>
      </c>
      <c r="CD12" s="42"/>
      <c r="CE12" s="62">
        <f>[9]Florent!$H$24</f>
        <v>0</v>
      </c>
      <c r="CF12" s="19"/>
      <c r="CG12" s="20">
        <f>[9]Florent!$C$24</f>
        <v>0</v>
      </c>
      <c r="CH12" s="19"/>
      <c r="CI12" s="20">
        <f>[9]Florent!$C$25</f>
        <v>0</v>
      </c>
      <c r="CJ12" s="19"/>
      <c r="CK12" s="20">
        <f>[9]Florent!$H$25</f>
        <v>0</v>
      </c>
      <c r="CL12" s="19"/>
      <c r="CM12" s="20">
        <f>[9]Florent!$H$26</f>
        <v>0</v>
      </c>
      <c r="CN12" s="19"/>
      <c r="CO12" s="20">
        <f>[9]Florent!$C$26</f>
        <v>0</v>
      </c>
      <c r="CP12" s="19"/>
      <c r="CQ12" s="20">
        <f>[9]Florent!$C$27</f>
        <v>3</v>
      </c>
      <c r="CR12" s="19"/>
      <c r="CS12" s="20">
        <f>[9]Florent!$H$23</f>
        <v>0</v>
      </c>
      <c r="CT12" s="42"/>
      <c r="CU12" s="18">
        <f>[9]Seb!$H$24</f>
        <v>0</v>
      </c>
      <c r="CV12" s="19"/>
      <c r="CW12" s="20">
        <f>[9]Seb!$C$24</f>
        <v>0</v>
      </c>
      <c r="CX12" s="19"/>
      <c r="CY12" s="20">
        <f>[9]Seb!$C$25</f>
        <v>0</v>
      </c>
      <c r="CZ12" s="19"/>
      <c r="DA12" s="20">
        <f>[9]Seb!$H$25</f>
        <v>0</v>
      </c>
      <c r="DB12" s="19"/>
      <c r="DC12" s="20">
        <f>[9]Seb!$H$26</f>
        <v>0</v>
      </c>
      <c r="DD12" s="31"/>
      <c r="DE12" s="20">
        <f>[9]Seb!$C$26</f>
        <v>0</v>
      </c>
      <c r="DF12" s="19"/>
      <c r="DG12" s="18">
        <f>[9]Seb!$C$27</f>
        <v>3</v>
      </c>
      <c r="DH12" s="19"/>
      <c r="DI12" s="20">
        <f>[9]Seb!$H$23</f>
        <v>0</v>
      </c>
      <c r="DJ12" s="19"/>
      <c r="DK12" s="1">
        <v>44</v>
      </c>
    </row>
    <row r="13" spans="1:115" s="2" customFormat="1" ht="9.6" customHeight="1" thickBot="1">
      <c r="A13" s="26"/>
      <c r="B13" s="27">
        <v>10</v>
      </c>
      <c r="C13" s="18">
        <f>[10]Bruno!$H$24</f>
        <v>0</v>
      </c>
      <c r="D13" s="19"/>
      <c r="E13" s="20">
        <f>[10]Bruno!$C$24</f>
        <v>0</v>
      </c>
      <c r="F13" s="19"/>
      <c r="G13" s="20">
        <f>[10]Bruno!$C$25</f>
        <v>0</v>
      </c>
      <c r="H13" s="19"/>
      <c r="I13" s="20">
        <f>[10]Bruno!$H$25</f>
        <v>0</v>
      </c>
      <c r="J13" s="19"/>
      <c r="K13" s="20">
        <f>[10]Bruno!$H$26</f>
        <v>0</v>
      </c>
      <c r="L13" s="19"/>
      <c r="M13" s="20">
        <f>[10]Bruno!$C$26</f>
        <v>0</v>
      </c>
      <c r="N13" s="19"/>
      <c r="O13" s="36">
        <f>[10]Bruno!$C$27</f>
        <v>3</v>
      </c>
      <c r="P13" s="19"/>
      <c r="Q13" s="20">
        <f>[10]Bruno!$H$23</f>
        <v>0</v>
      </c>
      <c r="R13" s="42"/>
      <c r="S13" s="18">
        <f>[10]JLuc!$H$24</f>
        <v>0</v>
      </c>
      <c r="T13" s="19"/>
      <c r="U13" s="20">
        <f>[10]JLuc!$C$24</f>
        <v>0</v>
      </c>
      <c r="V13" s="19"/>
      <c r="W13" s="20">
        <f>[10]JLuc!$C$25</f>
        <v>0</v>
      </c>
      <c r="X13" s="19"/>
      <c r="Y13" s="20">
        <f>[10]JLuc!$H$25</f>
        <v>0</v>
      </c>
      <c r="Z13" s="19"/>
      <c r="AA13" s="20">
        <f>[10]JLuc!$H$26</f>
        <v>0</v>
      </c>
      <c r="AB13" s="30"/>
      <c r="AC13" s="20">
        <f>[10]JLuc!$C$26</f>
        <v>0</v>
      </c>
      <c r="AD13" s="19"/>
      <c r="AE13" s="36">
        <f>[10]JLuc!$C$27</f>
        <v>3</v>
      </c>
      <c r="AF13" s="19"/>
      <c r="AG13" s="20">
        <f>[10]JLuc!$H$23</f>
        <v>0</v>
      </c>
      <c r="AH13" s="42"/>
      <c r="AI13" s="18">
        <f>'[10]Eric G'!$H$24</f>
        <v>0</v>
      </c>
      <c r="AJ13" s="19"/>
      <c r="AK13" s="20">
        <f>'[10]Eric G'!$C$24</f>
        <v>0</v>
      </c>
      <c r="AL13" s="19"/>
      <c r="AM13" s="20">
        <f>'[10]Eric G'!$C$25</f>
        <v>0</v>
      </c>
      <c r="AN13" s="19"/>
      <c r="AO13" s="20">
        <f>'[10]Eric G'!$H$25</f>
        <v>0</v>
      </c>
      <c r="AP13" s="19"/>
      <c r="AQ13" s="20">
        <f>'[10]Eric G'!$H$26</f>
        <v>0</v>
      </c>
      <c r="AR13" s="19"/>
      <c r="AS13" s="20">
        <f>'[10]Eric G'!$C$26</f>
        <v>0</v>
      </c>
      <c r="AT13" s="19"/>
      <c r="AU13" s="36">
        <f>'[10]Eric G'!$C$27</f>
        <v>3</v>
      </c>
      <c r="AV13" s="19"/>
      <c r="AW13" s="20">
        <f>'[10]Eric G'!$H$23</f>
        <v>0</v>
      </c>
      <c r="AX13" s="46"/>
      <c r="AY13" s="18">
        <f>'[10]Eric D'!$H$24</f>
        <v>0</v>
      </c>
      <c r="AZ13" s="19"/>
      <c r="BA13" s="20">
        <f>'[10]Eric D'!$C$24</f>
        <v>0</v>
      </c>
      <c r="BB13" s="19"/>
      <c r="BC13" s="20">
        <f>'[10]Eric D'!$C$25</f>
        <v>0</v>
      </c>
      <c r="BD13" s="19"/>
      <c r="BE13" s="20">
        <f>'[10]Eric D'!$H$25</f>
        <v>0</v>
      </c>
      <c r="BF13" s="19"/>
      <c r="BG13" s="20">
        <f>'[10]Eric D'!$H$26</f>
        <v>0</v>
      </c>
      <c r="BH13" s="19"/>
      <c r="BI13" s="20">
        <f>'[10]Eric D'!$C$26</f>
        <v>0</v>
      </c>
      <c r="BJ13" s="19"/>
      <c r="BK13" s="36">
        <f>'[10]Eric D'!$C$27</f>
        <v>3</v>
      </c>
      <c r="BL13" s="19"/>
      <c r="BM13" s="20">
        <f>'[10]Eric D'!$H$23</f>
        <v>0</v>
      </c>
      <c r="BN13" s="46"/>
      <c r="BO13" s="62">
        <f>[10]Philippe!$H$24</f>
        <v>0</v>
      </c>
      <c r="BP13" s="19"/>
      <c r="BQ13" s="20">
        <f>[10]Philippe!$C$24</f>
        <v>0</v>
      </c>
      <c r="BR13" s="19"/>
      <c r="BS13" s="20">
        <f>[10]Philippe!$C$25</f>
        <v>0</v>
      </c>
      <c r="BT13" s="19"/>
      <c r="BU13" s="20">
        <f>[10]Philippe!$H$25</f>
        <v>0</v>
      </c>
      <c r="BV13" s="19"/>
      <c r="BW13" s="20">
        <f>[10]Philippe!$H$26</f>
        <v>0</v>
      </c>
      <c r="BX13" s="19"/>
      <c r="BY13" s="64">
        <f>[10]Philippe!$C$26</f>
        <v>0</v>
      </c>
      <c r="BZ13" s="19"/>
      <c r="CA13" s="20">
        <f>[10]Philippe!$C$27</f>
        <v>3</v>
      </c>
      <c r="CB13" s="19"/>
      <c r="CC13" s="20">
        <f>[10]Philippe!$H$23</f>
        <v>0</v>
      </c>
      <c r="CD13" s="42"/>
      <c r="CE13" s="62">
        <f>[10]Florent!$H$24</f>
        <v>0</v>
      </c>
      <c r="CF13" s="19"/>
      <c r="CG13" s="20">
        <f>[10]Florent!$C$24</f>
        <v>0</v>
      </c>
      <c r="CH13" s="19"/>
      <c r="CI13" s="20">
        <f>[10]Florent!$C$25</f>
        <v>0</v>
      </c>
      <c r="CJ13" s="19"/>
      <c r="CK13" s="20">
        <f>[10]Florent!$H$25</f>
        <v>0</v>
      </c>
      <c r="CL13" s="19"/>
      <c r="CM13" s="20">
        <f>[10]Florent!$H$26</f>
        <v>0</v>
      </c>
      <c r="CN13" s="19"/>
      <c r="CO13" s="20">
        <f>[10]Florent!$C$26</f>
        <v>0</v>
      </c>
      <c r="CP13" s="19"/>
      <c r="CQ13" s="20">
        <f>[10]Florent!$C$27</f>
        <v>3</v>
      </c>
      <c r="CR13" s="19"/>
      <c r="CS13" s="20">
        <f>[10]Florent!$H$23</f>
        <v>0</v>
      </c>
      <c r="CT13" s="42"/>
      <c r="CU13" s="18">
        <f>[10]Seb!$H$24</f>
        <v>0</v>
      </c>
      <c r="CV13" s="19"/>
      <c r="CW13" s="20">
        <f>[10]Seb!$C$24</f>
        <v>0</v>
      </c>
      <c r="CX13" s="19"/>
      <c r="CY13" s="20">
        <f>[10]Seb!$C$25</f>
        <v>0</v>
      </c>
      <c r="CZ13" s="19"/>
      <c r="DA13" s="20">
        <f>[10]Seb!$H$25</f>
        <v>0</v>
      </c>
      <c r="DB13" s="19"/>
      <c r="DC13" s="20">
        <f>[10]Seb!$H$26</f>
        <v>0</v>
      </c>
      <c r="DD13" s="31"/>
      <c r="DE13" s="20">
        <f>[10]Seb!$C$26</f>
        <v>0</v>
      </c>
      <c r="DF13" s="19"/>
      <c r="DG13" s="18">
        <f>[10]Seb!$C$27</f>
        <v>3</v>
      </c>
      <c r="DH13" s="19"/>
      <c r="DI13" s="20">
        <f>[10]Seb!$H$23</f>
        <v>0</v>
      </c>
      <c r="DJ13" s="19"/>
      <c r="DK13" s="1">
        <v>45</v>
      </c>
    </row>
    <row r="14" spans="1:115" s="2" customFormat="1" ht="9.6" customHeight="1" thickBot="1">
      <c r="A14" s="26"/>
      <c r="B14" s="27">
        <v>11</v>
      </c>
      <c r="C14" s="18">
        <f>[11]Bruno!$H$24</f>
        <v>0</v>
      </c>
      <c r="D14" s="19"/>
      <c r="E14" s="20">
        <f>[11]Bruno!$C$24</f>
        <v>0</v>
      </c>
      <c r="F14" s="19"/>
      <c r="G14" s="20">
        <f>[11]Bruno!$C$25</f>
        <v>0</v>
      </c>
      <c r="H14" s="19"/>
      <c r="I14" s="20">
        <f>[11]Bruno!$H$25</f>
        <v>0</v>
      </c>
      <c r="J14" s="19"/>
      <c r="K14" s="20">
        <f>[11]Bruno!$H$26</f>
        <v>0</v>
      </c>
      <c r="L14" s="19"/>
      <c r="M14" s="20">
        <f>[11]Bruno!$C$26</f>
        <v>0</v>
      </c>
      <c r="N14" s="19"/>
      <c r="O14" s="36">
        <f>[11]Bruno!$C$27</f>
        <v>3</v>
      </c>
      <c r="P14" s="19"/>
      <c r="Q14" s="20">
        <f>[11]Bruno!$H$23</f>
        <v>0</v>
      </c>
      <c r="R14" s="42"/>
      <c r="S14" s="18">
        <f>[11]JLuc!$H$24</f>
        <v>0</v>
      </c>
      <c r="T14" s="19"/>
      <c r="U14" s="20">
        <f>[11]JLuc!$C$24</f>
        <v>0</v>
      </c>
      <c r="V14" s="19"/>
      <c r="W14" s="20">
        <f>[11]JLuc!$C$25</f>
        <v>0</v>
      </c>
      <c r="X14" s="19"/>
      <c r="Y14" s="20">
        <f>[11]JLuc!$H$25</f>
        <v>0</v>
      </c>
      <c r="Z14" s="19"/>
      <c r="AA14" s="20">
        <f>[11]JLuc!$H$26</f>
        <v>0</v>
      </c>
      <c r="AB14" s="30"/>
      <c r="AC14" s="20">
        <f>[11]JLuc!$C$26</f>
        <v>0</v>
      </c>
      <c r="AD14" s="19"/>
      <c r="AE14" s="36">
        <f>[11]JLuc!$C$27</f>
        <v>3</v>
      </c>
      <c r="AF14" s="19"/>
      <c r="AG14" s="20">
        <f>[11]JLuc!$H$23</f>
        <v>0</v>
      </c>
      <c r="AH14" s="42"/>
      <c r="AI14" s="18">
        <f>'[11]Eric G'!$H$24</f>
        <v>0</v>
      </c>
      <c r="AJ14" s="19"/>
      <c r="AK14" s="20">
        <f>'[11]Eric G'!$C$24</f>
        <v>0</v>
      </c>
      <c r="AL14" s="19"/>
      <c r="AM14" s="20">
        <f>'[11]Eric G'!$C$25</f>
        <v>0</v>
      </c>
      <c r="AN14" s="19"/>
      <c r="AO14" s="20">
        <f>'[11]Eric G'!$H$25</f>
        <v>0</v>
      </c>
      <c r="AP14" s="19"/>
      <c r="AQ14" s="20">
        <f>'[11]Eric G'!$H$26</f>
        <v>0</v>
      </c>
      <c r="AR14" s="19"/>
      <c r="AS14" s="20">
        <f>'[11]Eric G'!$C$26</f>
        <v>0</v>
      </c>
      <c r="AT14" s="19"/>
      <c r="AU14" s="36">
        <f>'[11]Eric G'!$C$27</f>
        <v>3</v>
      </c>
      <c r="AV14" s="19"/>
      <c r="AW14" s="20">
        <f>'[11]Eric G'!$H$23</f>
        <v>0</v>
      </c>
      <c r="AX14" s="46"/>
      <c r="AY14" s="18">
        <f>'[11]Eric D'!$H$24</f>
        <v>0</v>
      </c>
      <c r="AZ14" s="19"/>
      <c r="BA14" s="20">
        <f>'[11]Eric D'!$C$24</f>
        <v>0</v>
      </c>
      <c r="BB14" s="19"/>
      <c r="BC14" s="20">
        <f>'[11]Eric D'!$C$25</f>
        <v>0</v>
      </c>
      <c r="BD14" s="19"/>
      <c r="BE14" s="20">
        <f>'[11]Eric D'!$H$25</f>
        <v>0</v>
      </c>
      <c r="BF14" s="19"/>
      <c r="BG14" s="20">
        <f>'[11]Eric D'!$H$26</f>
        <v>0</v>
      </c>
      <c r="BH14" s="19"/>
      <c r="BI14" s="20">
        <f>'[11]Eric D'!$C$26</f>
        <v>0</v>
      </c>
      <c r="BJ14" s="19"/>
      <c r="BK14" s="36">
        <f>'[11]Eric D'!$C$27</f>
        <v>3</v>
      </c>
      <c r="BL14" s="19"/>
      <c r="BM14" s="20">
        <f>'[11]Eric D'!$H$23</f>
        <v>0</v>
      </c>
      <c r="BN14" s="46"/>
      <c r="BO14" s="62">
        <f>[11]Philippe!$H$24</f>
        <v>0</v>
      </c>
      <c r="BP14" s="19"/>
      <c r="BQ14" s="20">
        <f>[11]Philippe!$C$24</f>
        <v>0</v>
      </c>
      <c r="BR14" s="19"/>
      <c r="BS14" s="20">
        <f>[11]Philippe!$C$25</f>
        <v>0</v>
      </c>
      <c r="BT14" s="19"/>
      <c r="BU14" s="20">
        <f>[11]Philippe!$H$25</f>
        <v>0</v>
      </c>
      <c r="BV14" s="19"/>
      <c r="BW14" s="20">
        <f>[11]Philippe!$H$26</f>
        <v>0</v>
      </c>
      <c r="BX14" s="19"/>
      <c r="BY14" s="64">
        <f>[11]Philippe!$C$26</f>
        <v>0</v>
      </c>
      <c r="BZ14" s="19"/>
      <c r="CA14" s="20">
        <f>[11]Philippe!$C$27</f>
        <v>3</v>
      </c>
      <c r="CB14" s="19"/>
      <c r="CC14" s="20">
        <f>[11]Philippe!$H$23</f>
        <v>0</v>
      </c>
      <c r="CD14" s="42"/>
      <c r="CE14" s="62">
        <f>[11]Florent!$H$24</f>
        <v>0</v>
      </c>
      <c r="CF14" s="19"/>
      <c r="CG14" s="20">
        <f>[11]Florent!$C$24</f>
        <v>0</v>
      </c>
      <c r="CH14" s="19"/>
      <c r="CI14" s="20">
        <f>[11]Florent!$C$25</f>
        <v>0</v>
      </c>
      <c r="CJ14" s="19"/>
      <c r="CK14" s="20">
        <f>[11]Florent!$H$25</f>
        <v>0</v>
      </c>
      <c r="CL14" s="19"/>
      <c r="CM14" s="20">
        <f>[11]Florent!$H$26</f>
        <v>0</v>
      </c>
      <c r="CN14" s="19"/>
      <c r="CO14" s="20">
        <f>[11]Florent!$C$26</f>
        <v>0</v>
      </c>
      <c r="CP14" s="19"/>
      <c r="CQ14" s="20">
        <f>[11]Florent!$C$27</f>
        <v>3</v>
      </c>
      <c r="CR14" s="19"/>
      <c r="CS14" s="20">
        <f>[11]Florent!$H$23</f>
        <v>0</v>
      </c>
      <c r="CT14" s="42"/>
      <c r="CU14" s="18">
        <f>[11]Seb!$H$24</f>
        <v>0</v>
      </c>
      <c r="CV14" s="19"/>
      <c r="CW14" s="20">
        <f>[11]Seb!$C$24</f>
        <v>0</v>
      </c>
      <c r="CX14" s="19"/>
      <c r="CY14" s="20">
        <f>[11]Seb!$C$25</f>
        <v>0</v>
      </c>
      <c r="CZ14" s="19"/>
      <c r="DA14" s="20">
        <f>[11]Seb!$H$25</f>
        <v>0</v>
      </c>
      <c r="DB14" s="19"/>
      <c r="DC14" s="20">
        <f>[11]Seb!$H$26</f>
        <v>0</v>
      </c>
      <c r="DD14" s="31"/>
      <c r="DE14" s="20">
        <f>[11]Seb!$C$26</f>
        <v>0</v>
      </c>
      <c r="DF14" s="19"/>
      <c r="DG14" s="18">
        <f>[11]Seb!$C$27</f>
        <v>3</v>
      </c>
      <c r="DH14" s="19"/>
      <c r="DI14" s="20">
        <f>[11]Seb!$H$23</f>
        <v>0</v>
      </c>
      <c r="DJ14" s="19"/>
      <c r="DK14" s="1">
        <v>46</v>
      </c>
    </row>
    <row r="15" spans="1:115" s="2" customFormat="1" ht="9.6" customHeight="1" thickBot="1">
      <c r="A15" s="26"/>
      <c r="B15" s="27">
        <v>12</v>
      </c>
      <c r="C15" s="18">
        <f>[12]Bruno!$H$24</f>
        <v>0</v>
      </c>
      <c r="D15" s="19"/>
      <c r="E15" s="20">
        <f>[12]Bruno!$C$24</f>
        <v>0</v>
      </c>
      <c r="F15" s="19"/>
      <c r="G15" s="20">
        <f>[12]Bruno!$C$25</f>
        <v>0</v>
      </c>
      <c r="H15" s="19"/>
      <c r="I15" s="20">
        <f>[12]Bruno!$H$25</f>
        <v>0</v>
      </c>
      <c r="J15" s="19"/>
      <c r="K15" s="20">
        <f>[12]Bruno!$H$26</f>
        <v>0</v>
      </c>
      <c r="L15" s="19"/>
      <c r="M15" s="20">
        <f>[12]Bruno!$C$26</f>
        <v>0</v>
      </c>
      <c r="N15" s="19"/>
      <c r="O15" s="36">
        <f>[12]Bruno!$C$27</f>
        <v>3</v>
      </c>
      <c r="P15" s="19"/>
      <c r="Q15" s="20">
        <f>[12]Bruno!$H$23</f>
        <v>0</v>
      </c>
      <c r="R15" s="42"/>
      <c r="S15" s="18">
        <f>[12]JLuc!$H$24</f>
        <v>0</v>
      </c>
      <c r="T15" s="19"/>
      <c r="U15" s="63">
        <f>[12]JLuc!$C$24</f>
        <v>0</v>
      </c>
      <c r="V15" s="19"/>
      <c r="W15" s="20">
        <f>[12]JLuc!$C$25</f>
        <v>0</v>
      </c>
      <c r="X15" s="19"/>
      <c r="Y15" s="20">
        <f>[12]JLuc!$H$25</f>
        <v>0</v>
      </c>
      <c r="Z15" s="19"/>
      <c r="AA15" s="20">
        <f>[12]JLuc!$H$26</f>
        <v>0</v>
      </c>
      <c r="AB15" s="30"/>
      <c r="AC15" s="20">
        <f>[12]JLuc!$C$26</f>
        <v>0</v>
      </c>
      <c r="AD15" s="19"/>
      <c r="AE15" s="36">
        <f>[12]JLuc!$C$27</f>
        <v>3</v>
      </c>
      <c r="AF15" s="19"/>
      <c r="AG15" s="20">
        <f>[12]JLuc!$H$23</f>
        <v>0</v>
      </c>
      <c r="AH15" s="42"/>
      <c r="AI15" s="18">
        <f>'[12]Eric G'!$H$24</f>
        <v>0</v>
      </c>
      <c r="AJ15" s="19"/>
      <c r="AK15" s="20">
        <f>'[12]Eric G'!$C$24</f>
        <v>0</v>
      </c>
      <c r="AL15" s="19"/>
      <c r="AM15" s="20">
        <f>'[12]Eric G'!$C$25</f>
        <v>0</v>
      </c>
      <c r="AN15" s="19"/>
      <c r="AO15" s="20">
        <f>'[12]Eric G'!$H$25</f>
        <v>0</v>
      </c>
      <c r="AP15" s="19"/>
      <c r="AQ15" s="20">
        <f>'[12]Eric G'!$H$26</f>
        <v>0</v>
      </c>
      <c r="AR15" s="19"/>
      <c r="AS15" s="20">
        <f>'[12]Eric G'!$C$26</f>
        <v>0</v>
      </c>
      <c r="AT15" s="19"/>
      <c r="AU15" s="36">
        <f>'[12]Eric G'!$C$27</f>
        <v>3</v>
      </c>
      <c r="AV15" s="19"/>
      <c r="AW15" s="20">
        <f>'[12]Eric G'!$H$23</f>
        <v>0</v>
      </c>
      <c r="AX15" s="46"/>
      <c r="AY15" s="18">
        <f>'[12]Eric D'!$H$24</f>
        <v>0</v>
      </c>
      <c r="AZ15" s="19"/>
      <c r="BA15" s="20">
        <f>'[12]Eric D'!$C$24</f>
        <v>0</v>
      </c>
      <c r="BB15" s="19"/>
      <c r="BC15" s="20">
        <f>'[12]Eric D'!$C$25</f>
        <v>0</v>
      </c>
      <c r="BD15" s="19"/>
      <c r="BE15" s="20">
        <f>'[12]Eric D'!$H$25</f>
        <v>0</v>
      </c>
      <c r="BF15" s="19"/>
      <c r="BG15" s="20">
        <f>'[12]Eric D'!$H$26</f>
        <v>0</v>
      </c>
      <c r="BH15" s="19"/>
      <c r="BI15" s="20">
        <f>'[12]Eric D'!$C$26</f>
        <v>0</v>
      </c>
      <c r="BJ15" s="19"/>
      <c r="BK15" s="36">
        <f>'[12]Eric D'!$C$27</f>
        <v>3</v>
      </c>
      <c r="BL15" s="19"/>
      <c r="BM15" s="20">
        <f>'[12]Eric D'!$H$23</f>
        <v>0</v>
      </c>
      <c r="BN15" s="46"/>
      <c r="BO15" s="62">
        <f>[12]Philippe!$H$24</f>
        <v>0</v>
      </c>
      <c r="BP15" s="19"/>
      <c r="BQ15" s="20">
        <f>[12]Philippe!$C$24</f>
        <v>0</v>
      </c>
      <c r="BR15" s="19"/>
      <c r="BS15" s="20">
        <f>[12]Philippe!$C$25</f>
        <v>0</v>
      </c>
      <c r="BT15" s="19"/>
      <c r="BU15" s="20">
        <f>[12]Philippe!$H$25</f>
        <v>0</v>
      </c>
      <c r="BV15" s="19"/>
      <c r="BW15" s="20">
        <f>[12]Philippe!$H$26</f>
        <v>0</v>
      </c>
      <c r="BX15" s="19"/>
      <c r="BY15" s="64">
        <f>[12]Philippe!$C$26</f>
        <v>0</v>
      </c>
      <c r="BZ15" s="19"/>
      <c r="CA15" s="20">
        <f>[12]Philippe!$C$27</f>
        <v>3</v>
      </c>
      <c r="CB15" s="19"/>
      <c r="CC15" s="20">
        <f>[12]Philippe!$H$23</f>
        <v>0</v>
      </c>
      <c r="CD15" s="42"/>
      <c r="CE15" s="62">
        <f>[12]Florent!$H$24</f>
        <v>0</v>
      </c>
      <c r="CF15" s="19"/>
      <c r="CG15" s="63">
        <f>[12]Florent!$C$24</f>
        <v>0</v>
      </c>
      <c r="CH15" s="19"/>
      <c r="CI15" s="20">
        <f>[12]Florent!$C$25</f>
        <v>0</v>
      </c>
      <c r="CJ15" s="19"/>
      <c r="CK15" s="20">
        <f>[12]Florent!$H$25</f>
        <v>0</v>
      </c>
      <c r="CL15" s="19"/>
      <c r="CM15" s="20">
        <f>[12]Florent!$H$26</f>
        <v>0</v>
      </c>
      <c r="CN15" s="19"/>
      <c r="CO15" s="20">
        <f>[12]Florent!$C$26</f>
        <v>0</v>
      </c>
      <c r="CP15" s="19"/>
      <c r="CQ15" s="20">
        <f>[12]Florent!$C$27</f>
        <v>3</v>
      </c>
      <c r="CR15" s="19"/>
      <c r="CS15" s="20">
        <f>[12]Florent!$H$23</f>
        <v>0</v>
      </c>
      <c r="CT15" s="42"/>
      <c r="CU15" s="18">
        <f>[12]Seb!$H$24</f>
        <v>0</v>
      </c>
      <c r="CV15" s="19"/>
      <c r="CW15" s="20">
        <f>[12]Seb!$C$24</f>
        <v>0</v>
      </c>
      <c r="CX15" s="19"/>
      <c r="CY15" s="20">
        <f>[12]Seb!$C$25</f>
        <v>0</v>
      </c>
      <c r="CZ15" s="19"/>
      <c r="DA15" s="20">
        <f>[12]Seb!$H$25</f>
        <v>0</v>
      </c>
      <c r="DB15" s="19"/>
      <c r="DC15" s="20">
        <f>[12]Seb!$H$26</f>
        <v>0</v>
      </c>
      <c r="DD15" s="31"/>
      <c r="DE15" s="20">
        <f>[12]Seb!$C$26</f>
        <v>0</v>
      </c>
      <c r="DF15" s="19"/>
      <c r="DG15" s="18">
        <f>[12]Seb!$C$27</f>
        <v>3</v>
      </c>
      <c r="DH15" s="19"/>
      <c r="DI15" s="20">
        <f>[12]Seb!$H$23</f>
        <v>0</v>
      </c>
      <c r="DJ15" s="19"/>
      <c r="DK15" s="1">
        <v>47</v>
      </c>
    </row>
    <row r="16" spans="1:115" s="2" customFormat="1" ht="9.6" customHeight="1" thickBot="1">
      <c r="A16" s="26"/>
      <c r="B16" s="27">
        <v>13</v>
      </c>
      <c r="C16" s="18">
        <f>[13]Bruno!$H$24</f>
        <v>0</v>
      </c>
      <c r="D16" s="19"/>
      <c r="E16" s="20">
        <f>[13]Bruno!$C$24</f>
        <v>0</v>
      </c>
      <c r="F16" s="19"/>
      <c r="G16" s="20">
        <f>[13]Bruno!$C$25</f>
        <v>0</v>
      </c>
      <c r="H16" s="19"/>
      <c r="I16" s="20">
        <f>[13]Bruno!$H$25</f>
        <v>0</v>
      </c>
      <c r="J16" s="19"/>
      <c r="K16" s="20">
        <f>[13]Bruno!$H$26</f>
        <v>0</v>
      </c>
      <c r="L16" s="19"/>
      <c r="M16" s="20">
        <f>[13]Bruno!$C$26</f>
        <v>0</v>
      </c>
      <c r="N16" s="19"/>
      <c r="O16" s="36">
        <f>[13]Bruno!$C$27</f>
        <v>3</v>
      </c>
      <c r="P16" s="19"/>
      <c r="Q16" s="20">
        <f>[13]Bruno!$H$23</f>
        <v>0</v>
      </c>
      <c r="R16" s="42"/>
      <c r="S16" s="18">
        <f>[13]JLuc!$H$24</f>
        <v>0</v>
      </c>
      <c r="T16" s="19"/>
      <c r="U16" s="63">
        <f>[13]JLuc!$C$24</f>
        <v>0</v>
      </c>
      <c r="V16" s="19"/>
      <c r="W16" s="20">
        <f>[13]JLuc!$C$25</f>
        <v>0</v>
      </c>
      <c r="X16" s="19"/>
      <c r="Y16" s="20">
        <f>[13]JLuc!$H$25</f>
        <v>0</v>
      </c>
      <c r="Z16" s="19"/>
      <c r="AA16" s="20">
        <f>[13]JLuc!$H$26</f>
        <v>0</v>
      </c>
      <c r="AB16" s="30"/>
      <c r="AC16" s="20">
        <f>[13]JLuc!$C$26</f>
        <v>0</v>
      </c>
      <c r="AD16" s="19"/>
      <c r="AE16" s="36">
        <f>[13]JLuc!$C$27</f>
        <v>3</v>
      </c>
      <c r="AF16" s="19"/>
      <c r="AG16" s="20">
        <f>[13]JLuc!$H$23</f>
        <v>0</v>
      </c>
      <c r="AH16" s="42"/>
      <c r="AI16" s="18">
        <f>'[13]Eric G'!$H$24</f>
        <v>0</v>
      </c>
      <c r="AJ16" s="19"/>
      <c r="AK16" s="20">
        <f>'[13]Eric G'!$C$24</f>
        <v>0</v>
      </c>
      <c r="AL16" s="19"/>
      <c r="AM16" s="20">
        <f>'[13]Eric G'!$C$25</f>
        <v>0</v>
      </c>
      <c r="AN16" s="19"/>
      <c r="AO16" s="20">
        <f>'[13]Eric G'!$H$25</f>
        <v>0</v>
      </c>
      <c r="AP16" s="19"/>
      <c r="AQ16" s="20">
        <f>'[13]Eric G'!$H$26</f>
        <v>0</v>
      </c>
      <c r="AR16" s="19"/>
      <c r="AS16" s="20">
        <f>'[13]Eric G'!$C$26</f>
        <v>0</v>
      </c>
      <c r="AT16" s="19"/>
      <c r="AU16" s="36">
        <f>'[13]Eric G'!$C$27</f>
        <v>3</v>
      </c>
      <c r="AV16" s="19"/>
      <c r="AW16" s="20">
        <f>'[13]Eric G'!$H$23</f>
        <v>0</v>
      </c>
      <c r="AX16" s="46"/>
      <c r="AY16" s="18">
        <f>'[13]Eric D'!$H$24</f>
        <v>0</v>
      </c>
      <c r="AZ16" s="19"/>
      <c r="BA16" s="20">
        <f>'[13]Eric D'!$C$24</f>
        <v>0</v>
      </c>
      <c r="BB16" s="19"/>
      <c r="BC16" s="20">
        <f>'[13]Eric D'!$C$25</f>
        <v>0</v>
      </c>
      <c r="BD16" s="19"/>
      <c r="BE16" s="20">
        <f>'[13]Eric D'!$H$25</f>
        <v>0</v>
      </c>
      <c r="BF16" s="19"/>
      <c r="BG16" s="20">
        <f>'[13]Eric D'!$H$26</f>
        <v>0</v>
      </c>
      <c r="BH16" s="19"/>
      <c r="BI16" s="20">
        <f>'[13]Eric D'!$C$26</f>
        <v>0</v>
      </c>
      <c r="BJ16" s="19"/>
      <c r="BK16" s="36">
        <f>'[13]Eric D'!$C$27</f>
        <v>3</v>
      </c>
      <c r="BL16" s="19"/>
      <c r="BM16" s="20">
        <f>'[13]Eric D'!$H$23</f>
        <v>0</v>
      </c>
      <c r="BN16" s="46"/>
      <c r="BO16" s="62">
        <f>[13]Philippe!$H$24</f>
        <v>0</v>
      </c>
      <c r="BP16" s="19"/>
      <c r="BQ16" s="20">
        <f>[13]Philippe!$C$24</f>
        <v>0</v>
      </c>
      <c r="BR16" s="19"/>
      <c r="BS16" s="20">
        <f>[13]Philippe!$C$25</f>
        <v>0</v>
      </c>
      <c r="BT16" s="19"/>
      <c r="BU16" s="20">
        <f>[13]Philippe!$H$25</f>
        <v>0</v>
      </c>
      <c r="BV16" s="19"/>
      <c r="BW16" s="20">
        <f>[13]Philippe!$H$26</f>
        <v>0</v>
      </c>
      <c r="BX16" s="19"/>
      <c r="BY16" s="64">
        <f>[13]Philippe!$C$26</f>
        <v>0</v>
      </c>
      <c r="BZ16" s="19"/>
      <c r="CA16" s="20">
        <f>[13]Philippe!$C$27</f>
        <v>3</v>
      </c>
      <c r="CB16" s="19"/>
      <c r="CC16" s="20">
        <f>[13]Philippe!$H$23</f>
        <v>0</v>
      </c>
      <c r="CD16" s="42"/>
      <c r="CE16" s="62">
        <f>[13]Florent!$H$24</f>
        <v>0</v>
      </c>
      <c r="CF16" s="19"/>
      <c r="CG16" s="20">
        <f>[13]Florent!$C$24</f>
        <v>0</v>
      </c>
      <c r="CH16" s="19"/>
      <c r="CI16" s="20">
        <f>[13]Florent!$C$25</f>
        <v>0</v>
      </c>
      <c r="CJ16" s="19"/>
      <c r="CK16" s="20">
        <f>[13]Florent!$H$25</f>
        <v>0</v>
      </c>
      <c r="CL16" s="19"/>
      <c r="CM16" s="20">
        <f>[13]Florent!$H$26</f>
        <v>0</v>
      </c>
      <c r="CN16" s="19"/>
      <c r="CO16" s="20">
        <f>[13]Florent!$C$26</f>
        <v>0</v>
      </c>
      <c r="CP16" s="19"/>
      <c r="CQ16" s="20">
        <f>[13]Florent!$C$27</f>
        <v>3</v>
      </c>
      <c r="CR16" s="19"/>
      <c r="CS16" s="20">
        <f>[13]Florent!$H$23</f>
        <v>0</v>
      </c>
      <c r="CT16" s="42"/>
      <c r="CU16" s="18">
        <f>[13]Seb!$H$24</f>
        <v>0</v>
      </c>
      <c r="CV16" s="19"/>
      <c r="CW16" s="20">
        <f>[13]Seb!$C$24</f>
        <v>0</v>
      </c>
      <c r="CX16" s="19"/>
      <c r="CY16" s="20">
        <f>[13]Seb!$C$25</f>
        <v>0</v>
      </c>
      <c r="CZ16" s="19"/>
      <c r="DA16" s="20">
        <f>[13]Seb!$H$25</f>
        <v>0</v>
      </c>
      <c r="DB16" s="19"/>
      <c r="DC16" s="20">
        <f>[13]Seb!$H$26</f>
        <v>0</v>
      </c>
      <c r="DD16" s="31"/>
      <c r="DE16" s="20">
        <f>[13]Seb!$C$26</f>
        <v>0</v>
      </c>
      <c r="DF16" s="19"/>
      <c r="DG16" s="18">
        <f>[13]Seb!$C$27</f>
        <v>3</v>
      </c>
      <c r="DH16" s="19"/>
      <c r="DI16" s="20">
        <f>[13]Seb!$H$23</f>
        <v>0</v>
      </c>
      <c r="DJ16" s="19"/>
      <c r="DK16" s="1">
        <v>48</v>
      </c>
    </row>
    <row r="17" spans="1:115" s="2" customFormat="1" ht="9.6" customHeight="1" thickBot="1">
      <c r="A17" s="26"/>
      <c r="B17" s="27">
        <v>14</v>
      </c>
      <c r="C17" s="18">
        <f>[14]Bruno!$H$24</f>
        <v>0</v>
      </c>
      <c r="D17" s="19"/>
      <c r="E17" s="20">
        <f>[14]Bruno!$C$24</f>
        <v>0</v>
      </c>
      <c r="F17" s="19"/>
      <c r="G17" s="20">
        <f>[14]Bruno!$C$25</f>
        <v>0</v>
      </c>
      <c r="H17" s="19"/>
      <c r="I17" s="20">
        <f>[14]Bruno!$H$25</f>
        <v>0</v>
      </c>
      <c r="J17" s="19"/>
      <c r="K17" s="20">
        <f>[14]Bruno!$H$26</f>
        <v>0</v>
      </c>
      <c r="L17" s="19"/>
      <c r="M17" s="20">
        <f>[14]Bruno!$C$26</f>
        <v>0</v>
      </c>
      <c r="N17" s="19"/>
      <c r="O17" s="36">
        <f>[14]Bruno!$C$27</f>
        <v>3</v>
      </c>
      <c r="P17" s="19"/>
      <c r="Q17" s="20">
        <f>[14]Bruno!$H$23</f>
        <v>0</v>
      </c>
      <c r="R17" s="42"/>
      <c r="S17" s="18">
        <f>[14]JLuc!$H$24</f>
        <v>0</v>
      </c>
      <c r="T17" s="19"/>
      <c r="U17" s="20">
        <f>[14]JLuc!$C$24</f>
        <v>0</v>
      </c>
      <c r="V17" s="19"/>
      <c r="W17" s="20">
        <f>[14]JLuc!$C$25</f>
        <v>0</v>
      </c>
      <c r="X17" s="19"/>
      <c r="Y17" s="20">
        <f>[14]JLuc!$H$25</f>
        <v>0</v>
      </c>
      <c r="Z17" s="19"/>
      <c r="AA17" s="20">
        <f>[14]JLuc!$H$26</f>
        <v>0</v>
      </c>
      <c r="AB17" s="30"/>
      <c r="AC17" s="20">
        <f>[14]JLuc!$C$26</f>
        <v>0</v>
      </c>
      <c r="AD17" s="19"/>
      <c r="AE17" s="36">
        <f>[14]JLuc!$C$27</f>
        <v>3</v>
      </c>
      <c r="AF17" s="19"/>
      <c r="AG17" s="20">
        <f>[14]JLuc!$H$23</f>
        <v>0</v>
      </c>
      <c r="AH17" s="42"/>
      <c r="AI17" s="18">
        <f>'[15]Eric G'!$H$24</f>
        <v>0</v>
      </c>
      <c r="AJ17" s="19"/>
      <c r="AK17" s="20">
        <f>'[15]Eric G'!$C$24</f>
        <v>0</v>
      </c>
      <c r="AL17" s="19"/>
      <c r="AM17" s="20">
        <f>'[15]Eric G'!$C$25</f>
        <v>0</v>
      </c>
      <c r="AN17" s="19"/>
      <c r="AO17" s="20">
        <f>'[15]Eric G'!$H$25</f>
        <v>0</v>
      </c>
      <c r="AP17" s="19"/>
      <c r="AQ17" s="20">
        <f>'[15]Eric G'!$H$26</f>
        <v>0</v>
      </c>
      <c r="AR17" s="19"/>
      <c r="AS17" s="20">
        <f>'[15]Eric G'!$C$26</f>
        <v>0</v>
      </c>
      <c r="AT17" s="19"/>
      <c r="AU17" s="36">
        <f>'[15]Eric G'!$C$27</f>
        <v>3</v>
      </c>
      <c r="AV17" s="19"/>
      <c r="AW17" s="20">
        <f>'[15]Eric G'!$H$23</f>
        <v>0</v>
      </c>
      <c r="AX17" s="46"/>
      <c r="AY17" s="18">
        <f>'[14]Eric D'!$H$24</f>
        <v>0</v>
      </c>
      <c r="AZ17" s="19"/>
      <c r="BA17" s="20">
        <f>'[14]Eric D'!$C$24</f>
        <v>0</v>
      </c>
      <c r="BB17" s="19"/>
      <c r="BC17" s="20">
        <f>'[14]Eric D'!$C$25</f>
        <v>0</v>
      </c>
      <c r="BD17" s="19"/>
      <c r="BE17" s="20">
        <f>'[14]Eric D'!$H$25</f>
        <v>0</v>
      </c>
      <c r="BF17" s="19"/>
      <c r="BG17" s="20">
        <f>'[14]Eric D'!$H$26</f>
        <v>0</v>
      </c>
      <c r="BH17" s="19"/>
      <c r="BI17" s="20">
        <f>'[14]Eric D'!$C$26</f>
        <v>0</v>
      </c>
      <c r="BJ17" s="19"/>
      <c r="BK17" s="36">
        <f>'[14]Eric D'!$C$27</f>
        <v>3</v>
      </c>
      <c r="BL17" s="19"/>
      <c r="BM17" s="20">
        <f>'[14]Eric D'!$H$23</f>
        <v>0</v>
      </c>
      <c r="BN17" s="46"/>
      <c r="BO17" s="62">
        <f>[14]Philippe!$H$24</f>
        <v>0</v>
      </c>
      <c r="BP17" s="19"/>
      <c r="BQ17" s="20">
        <f>[14]Philippe!$C$24</f>
        <v>0</v>
      </c>
      <c r="BR17" s="19"/>
      <c r="BS17" s="20">
        <f>[14]Philippe!$C$25</f>
        <v>0</v>
      </c>
      <c r="BT17" s="19"/>
      <c r="BU17" s="20">
        <f>[14]Philippe!$H$25</f>
        <v>0</v>
      </c>
      <c r="BV17" s="19"/>
      <c r="BW17" s="20">
        <f>[14]Philippe!$H$26</f>
        <v>0</v>
      </c>
      <c r="BX17" s="19"/>
      <c r="BY17" s="64">
        <f>[14]Philippe!$C$26</f>
        <v>0</v>
      </c>
      <c r="BZ17" s="19"/>
      <c r="CA17" s="20">
        <f>[14]Philippe!$C$27</f>
        <v>3</v>
      </c>
      <c r="CB17" s="19"/>
      <c r="CC17" s="20">
        <f>[14]Philippe!$H$23</f>
        <v>0</v>
      </c>
      <c r="CD17" s="42"/>
      <c r="CE17" s="62">
        <f>[14]Florent!$H$24</f>
        <v>0</v>
      </c>
      <c r="CF17" s="19"/>
      <c r="CG17" s="20">
        <f>[14]Florent!$C$24</f>
        <v>0</v>
      </c>
      <c r="CH17" s="19"/>
      <c r="CI17" s="20">
        <f>[14]Florent!$C$25</f>
        <v>0</v>
      </c>
      <c r="CJ17" s="19"/>
      <c r="CK17" s="20">
        <f>[14]Florent!$H$25</f>
        <v>0</v>
      </c>
      <c r="CL17" s="19"/>
      <c r="CM17" s="20">
        <f>[14]Florent!$H$26</f>
        <v>0</v>
      </c>
      <c r="CN17" s="19"/>
      <c r="CO17" s="20">
        <f>[14]Florent!$C$26</f>
        <v>0</v>
      </c>
      <c r="CP17" s="19"/>
      <c r="CQ17" s="20">
        <f>[14]Florent!$C$27</f>
        <v>3</v>
      </c>
      <c r="CR17" s="19"/>
      <c r="CS17" s="20">
        <f>[14]Florent!$H$23</f>
        <v>0</v>
      </c>
      <c r="CT17" s="42"/>
      <c r="CU17" s="18">
        <f>[14]Seb!$H$24</f>
        <v>0</v>
      </c>
      <c r="CV17" s="19"/>
      <c r="CW17" s="20">
        <f>[14]Seb!$C$24</f>
        <v>0</v>
      </c>
      <c r="CX17" s="19"/>
      <c r="CY17" s="20">
        <f>[14]Seb!$C$25</f>
        <v>0</v>
      </c>
      <c r="CZ17" s="19"/>
      <c r="DA17" s="20">
        <f>[14]Seb!$H$25</f>
        <v>0</v>
      </c>
      <c r="DB17" s="19"/>
      <c r="DC17" s="20">
        <f>[14]Seb!$H$26</f>
        <v>0</v>
      </c>
      <c r="DD17" s="31"/>
      <c r="DE17" s="20">
        <f>[14]Seb!$C$26</f>
        <v>0</v>
      </c>
      <c r="DF17" s="19"/>
      <c r="DG17" s="18">
        <f>[14]Seb!$C$27</f>
        <v>3</v>
      </c>
      <c r="DH17" s="19"/>
      <c r="DI17" s="20">
        <f>[14]Seb!$H$23</f>
        <v>0</v>
      </c>
      <c r="DJ17" s="19"/>
      <c r="DK17" s="1">
        <v>49</v>
      </c>
    </row>
    <row r="18" spans="1:115" s="2" customFormat="1" ht="9.6" customHeight="1" thickBot="1">
      <c r="A18" s="26"/>
      <c r="B18" s="27">
        <v>15</v>
      </c>
      <c r="C18" s="18">
        <f>[15]Bruno!$H$24</f>
        <v>0</v>
      </c>
      <c r="D18" s="19"/>
      <c r="E18" s="20">
        <f>[15]Bruno!$C$24</f>
        <v>0</v>
      </c>
      <c r="F18" s="19"/>
      <c r="G18" s="20">
        <f>[15]Bruno!$C$25</f>
        <v>0</v>
      </c>
      <c r="H18" s="19"/>
      <c r="I18" s="20">
        <f>[15]Bruno!$H$25</f>
        <v>0</v>
      </c>
      <c r="J18" s="19"/>
      <c r="K18" s="20">
        <f>[15]Bruno!$H$26</f>
        <v>0</v>
      </c>
      <c r="L18" s="19"/>
      <c r="M18" s="20">
        <f>[15]Bruno!$C$26</f>
        <v>0</v>
      </c>
      <c r="N18" s="19"/>
      <c r="O18" s="36">
        <f>[15]Bruno!$C$27</f>
        <v>3</v>
      </c>
      <c r="P18" s="19"/>
      <c r="Q18" s="20">
        <f>[15]Bruno!$H$23</f>
        <v>0</v>
      </c>
      <c r="R18" s="42"/>
      <c r="S18" s="18">
        <f>[15]JLuc!$H$24</f>
        <v>0</v>
      </c>
      <c r="T18" s="19"/>
      <c r="U18" s="20">
        <f>[15]JLuc!$C$24</f>
        <v>0</v>
      </c>
      <c r="V18" s="19"/>
      <c r="W18" s="20">
        <f>[15]JLuc!$C$25</f>
        <v>0</v>
      </c>
      <c r="X18" s="19"/>
      <c r="Y18" s="20">
        <f>[15]JLuc!$H$25</f>
        <v>0</v>
      </c>
      <c r="Z18" s="19"/>
      <c r="AA18" s="20">
        <f>[15]JLuc!$H$26</f>
        <v>0</v>
      </c>
      <c r="AB18" s="30"/>
      <c r="AC18" s="20">
        <f>[15]JLuc!$C$26</f>
        <v>0</v>
      </c>
      <c r="AD18" s="19"/>
      <c r="AE18" s="36">
        <f>[15]JLuc!$C$27</f>
        <v>3</v>
      </c>
      <c r="AF18" s="19"/>
      <c r="AG18" s="20">
        <f>[15]JLuc!$H$23</f>
        <v>0</v>
      </c>
      <c r="AH18" s="42"/>
      <c r="AI18" s="18">
        <f>'[15]Eric G'!$H$24</f>
        <v>0</v>
      </c>
      <c r="AJ18" s="19"/>
      <c r="AK18" s="20">
        <f>'[15]Eric G'!$C$24</f>
        <v>0</v>
      </c>
      <c r="AL18" s="19"/>
      <c r="AM18" s="20">
        <f>'[15]Eric G'!$C$25</f>
        <v>0</v>
      </c>
      <c r="AN18" s="19"/>
      <c r="AO18" s="20">
        <f>'[15]Eric G'!$H$25</f>
        <v>0</v>
      </c>
      <c r="AP18" s="19"/>
      <c r="AQ18" s="20">
        <f>'[15]Eric G'!$H$26</f>
        <v>0</v>
      </c>
      <c r="AR18" s="19"/>
      <c r="AS18" s="20">
        <f>'[15]Eric G'!$C$26</f>
        <v>0</v>
      </c>
      <c r="AT18" s="19"/>
      <c r="AU18" s="36">
        <f>'[15]Eric G'!$C$27</f>
        <v>3</v>
      </c>
      <c r="AV18" s="19"/>
      <c r="AW18" s="20">
        <f>'[15]Eric G'!$H$23</f>
        <v>0</v>
      </c>
      <c r="AX18" s="46"/>
      <c r="AY18" s="18">
        <f>'[15]Eric D'!$H$24</f>
        <v>0</v>
      </c>
      <c r="AZ18" s="19"/>
      <c r="BA18" s="20">
        <f>'[15]Eric D'!$C$24</f>
        <v>0</v>
      </c>
      <c r="BB18" s="19"/>
      <c r="BC18" s="20">
        <f>'[15]Eric D'!$C$25</f>
        <v>0</v>
      </c>
      <c r="BD18" s="19"/>
      <c r="BE18" s="20">
        <f>'[15]Eric D'!$H$25</f>
        <v>0</v>
      </c>
      <c r="BF18" s="19"/>
      <c r="BG18" s="20">
        <f>'[15]Eric D'!$H$26</f>
        <v>0</v>
      </c>
      <c r="BH18" s="19"/>
      <c r="BI18" s="20">
        <f>'[15]Eric D'!$C$26</f>
        <v>0</v>
      </c>
      <c r="BJ18" s="19"/>
      <c r="BK18" s="36">
        <f>'[15]Eric D'!$C$27</f>
        <v>3</v>
      </c>
      <c r="BL18" s="19"/>
      <c r="BM18" s="20">
        <f>'[15]Eric D'!$H$23</f>
        <v>0</v>
      </c>
      <c r="BN18" s="46"/>
      <c r="BO18" s="62">
        <f>[15]Philippe!$H$24</f>
        <v>0</v>
      </c>
      <c r="BP18" s="19"/>
      <c r="BQ18" s="20">
        <f>[15]Philippe!$C$24</f>
        <v>0</v>
      </c>
      <c r="BR18" s="19"/>
      <c r="BS18" s="20">
        <f>[15]Philippe!$C$25</f>
        <v>0</v>
      </c>
      <c r="BT18" s="19"/>
      <c r="BU18" s="20">
        <f>[15]Philippe!$H$25</f>
        <v>0</v>
      </c>
      <c r="BV18" s="19"/>
      <c r="BW18" s="20">
        <f>[15]Philippe!$H$26</f>
        <v>0</v>
      </c>
      <c r="BX18" s="19"/>
      <c r="BY18" s="53">
        <f>[15]Philippe!$C$26</f>
        <v>0</v>
      </c>
      <c r="BZ18" s="19"/>
      <c r="CA18" s="20">
        <f>[15]Philippe!$C$27</f>
        <v>3</v>
      </c>
      <c r="CB18" s="19"/>
      <c r="CC18" s="20">
        <f>[15]Philippe!$H$23</f>
        <v>0</v>
      </c>
      <c r="CD18" s="42"/>
      <c r="CE18" s="62">
        <f>[15]Florent!$H$24</f>
        <v>0</v>
      </c>
      <c r="CF18" s="19"/>
      <c r="CG18" s="20">
        <f>[15]Florent!$C$24</f>
        <v>0</v>
      </c>
      <c r="CH18" s="19"/>
      <c r="CI18" s="20">
        <f>[15]Florent!$C$25</f>
        <v>0</v>
      </c>
      <c r="CJ18" s="19"/>
      <c r="CK18" s="20">
        <f>[15]Florent!$H$25</f>
        <v>0</v>
      </c>
      <c r="CL18" s="19"/>
      <c r="CM18" s="20">
        <f>[15]Florent!$H$26</f>
        <v>0</v>
      </c>
      <c r="CN18" s="19"/>
      <c r="CO18" s="20">
        <f>[15]Florent!$C$26</f>
        <v>0</v>
      </c>
      <c r="CP18" s="19"/>
      <c r="CQ18" s="20">
        <f>[15]Florent!$C$27</f>
        <v>3</v>
      </c>
      <c r="CR18" s="19"/>
      <c r="CS18" s="20">
        <f>[15]Florent!$H$23</f>
        <v>0</v>
      </c>
      <c r="CT18" s="42"/>
      <c r="CU18" s="18">
        <f>[15]Seb!$H$24</f>
        <v>0</v>
      </c>
      <c r="CV18" s="19"/>
      <c r="CW18" s="20">
        <f>[15]Seb!$C$24</f>
        <v>0</v>
      </c>
      <c r="CX18" s="19"/>
      <c r="CY18" s="20">
        <f>[15]Seb!$C$25</f>
        <v>0</v>
      </c>
      <c r="CZ18" s="19"/>
      <c r="DA18" s="20">
        <f>[15]Seb!$H$25</f>
        <v>0</v>
      </c>
      <c r="DB18" s="19"/>
      <c r="DC18" s="20">
        <f>[15]Seb!$H$26</f>
        <v>0</v>
      </c>
      <c r="DD18" s="31"/>
      <c r="DE18" s="20">
        <f>[15]Seb!$C$26</f>
        <v>0</v>
      </c>
      <c r="DF18" s="19"/>
      <c r="DG18" s="18">
        <f>[15]Seb!$C$27</f>
        <v>3</v>
      </c>
      <c r="DH18" s="19"/>
      <c r="DI18" s="20">
        <f>[15]Seb!$H$23</f>
        <v>0</v>
      </c>
      <c r="DJ18" s="19"/>
      <c r="DK18" s="1">
        <v>50</v>
      </c>
    </row>
    <row r="19" spans="1:115" s="2" customFormat="1" ht="9.6" customHeight="1" thickBot="1">
      <c r="A19" s="26"/>
      <c r="B19" s="27">
        <v>16</v>
      </c>
      <c r="C19" s="18">
        <f>[16]Bruno!$H$24</f>
        <v>0</v>
      </c>
      <c r="D19" s="19"/>
      <c r="E19" s="20">
        <f>[16]Bruno!$C$24</f>
        <v>0</v>
      </c>
      <c r="F19" s="19"/>
      <c r="G19" s="20">
        <f>[16]Bruno!$C$25</f>
        <v>0</v>
      </c>
      <c r="H19" s="19"/>
      <c r="I19" s="20">
        <f>[16]Bruno!$H$25</f>
        <v>0</v>
      </c>
      <c r="J19" s="19"/>
      <c r="K19" s="20">
        <f>[16]Bruno!$H$26</f>
        <v>0</v>
      </c>
      <c r="L19" s="19"/>
      <c r="M19" s="20">
        <f>[16]Bruno!$C$26</f>
        <v>0</v>
      </c>
      <c r="N19" s="19"/>
      <c r="O19" s="36">
        <f>[16]Bruno!$C$27</f>
        <v>3</v>
      </c>
      <c r="P19" s="19"/>
      <c r="Q19" s="20">
        <f>[16]Bruno!$H$23</f>
        <v>0</v>
      </c>
      <c r="R19" s="42"/>
      <c r="S19" s="18">
        <f>[16]JLuc!$H$24</f>
        <v>0</v>
      </c>
      <c r="T19" s="19"/>
      <c r="U19" s="20">
        <f>[16]JLuc!$C$24</f>
        <v>0</v>
      </c>
      <c r="V19" s="19"/>
      <c r="W19" s="20">
        <f>[16]JLuc!$C$25</f>
        <v>0</v>
      </c>
      <c r="X19" s="19"/>
      <c r="Y19" s="20">
        <f>[16]JLuc!$H$25</f>
        <v>0</v>
      </c>
      <c r="Z19" s="19"/>
      <c r="AA19" s="20">
        <f>[16]JLuc!$H$26</f>
        <v>0</v>
      </c>
      <c r="AB19" s="30"/>
      <c r="AC19" s="20">
        <f>[16]JLuc!$C$26</f>
        <v>0</v>
      </c>
      <c r="AD19" s="19"/>
      <c r="AE19" s="36">
        <f>[16]JLuc!$C$27</f>
        <v>3</v>
      </c>
      <c r="AF19" s="19"/>
      <c r="AG19" s="20">
        <f>[16]JLuc!$H$23</f>
        <v>0</v>
      </c>
      <c r="AH19" s="42"/>
      <c r="AI19" s="18">
        <f>'[16]Eric G'!$H$24</f>
        <v>0</v>
      </c>
      <c r="AJ19" s="19"/>
      <c r="AK19" s="20">
        <f>'[16]Eric G'!$C$24</f>
        <v>0</v>
      </c>
      <c r="AL19" s="19"/>
      <c r="AM19" s="20">
        <f>'[16]Eric G'!$C$25</f>
        <v>0</v>
      </c>
      <c r="AN19" s="19"/>
      <c r="AO19" s="20">
        <f>'[16]Eric G'!$H$25</f>
        <v>0</v>
      </c>
      <c r="AP19" s="19"/>
      <c r="AQ19" s="20">
        <f>'[16]Eric G'!$H$26</f>
        <v>0</v>
      </c>
      <c r="AR19" s="19"/>
      <c r="AS19" s="20">
        <f>'[16]Eric G'!$C$26</f>
        <v>0</v>
      </c>
      <c r="AT19" s="19"/>
      <c r="AU19" s="36">
        <f>'[16]Eric G'!$C$27</f>
        <v>3</v>
      </c>
      <c r="AV19" s="19"/>
      <c r="AW19" s="20">
        <f>'[16]Eric G'!$H$23</f>
        <v>0</v>
      </c>
      <c r="AX19" s="46"/>
      <c r="AY19" s="18">
        <f>'[16]Eric D'!$H$24</f>
        <v>0</v>
      </c>
      <c r="AZ19" s="19"/>
      <c r="BA19" s="20">
        <f>'[16]Eric D'!$C$24</f>
        <v>0</v>
      </c>
      <c r="BB19" s="19"/>
      <c r="BC19" s="20">
        <f>'[16]Eric D'!$C$25</f>
        <v>0</v>
      </c>
      <c r="BD19" s="19"/>
      <c r="BE19" s="20">
        <f>'[16]Eric D'!$H$25</f>
        <v>0</v>
      </c>
      <c r="BF19" s="19"/>
      <c r="BG19" s="20">
        <f>'[16]Eric D'!$H$26</f>
        <v>0</v>
      </c>
      <c r="BH19" s="19"/>
      <c r="BI19" s="20">
        <f>'[16]Eric D'!$C$26</f>
        <v>0</v>
      </c>
      <c r="BJ19" s="19"/>
      <c r="BK19" s="36">
        <f>'[16]Eric D'!$C$27</f>
        <v>3</v>
      </c>
      <c r="BL19" s="19"/>
      <c r="BM19" s="20">
        <f>'[16]Eric D'!$H$23</f>
        <v>0</v>
      </c>
      <c r="BN19" s="46"/>
      <c r="BO19" s="62">
        <f>[16]Philippe!$H$24</f>
        <v>0</v>
      </c>
      <c r="BP19" s="19"/>
      <c r="BQ19" s="20">
        <f>[16]Philippe!$C$24</f>
        <v>0</v>
      </c>
      <c r="BR19" s="19"/>
      <c r="BS19" s="20">
        <f>[16]Philippe!$C$25</f>
        <v>0</v>
      </c>
      <c r="BT19" s="19"/>
      <c r="BU19" s="20">
        <f>[16]Philippe!$H$25</f>
        <v>0</v>
      </c>
      <c r="BV19" s="19"/>
      <c r="BW19" s="20">
        <f>[16]Philippe!$H$26</f>
        <v>0</v>
      </c>
      <c r="BX19" s="19"/>
      <c r="BY19" s="53">
        <f>[16]Philippe!$C$26</f>
        <v>0</v>
      </c>
      <c r="BZ19" s="19"/>
      <c r="CA19" s="20">
        <f>[16]Philippe!$C$27</f>
        <v>3</v>
      </c>
      <c r="CB19" s="19"/>
      <c r="CC19" s="20">
        <f>[16]Philippe!$H$23</f>
        <v>0</v>
      </c>
      <c r="CD19" s="42"/>
      <c r="CE19" s="62">
        <f>[16]Florent!$H$24</f>
        <v>0</v>
      </c>
      <c r="CF19" s="19"/>
      <c r="CG19" s="20">
        <f>[16]Florent!$C$24</f>
        <v>0</v>
      </c>
      <c r="CH19" s="19"/>
      <c r="CI19" s="20">
        <f>[16]Florent!$C$25</f>
        <v>0</v>
      </c>
      <c r="CJ19" s="19"/>
      <c r="CK19" s="20">
        <f>[16]Florent!$H$25</f>
        <v>0</v>
      </c>
      <c r="CL19" s="19"/>
      <c r="CM19" s="20">
        <f>[16]Florent!$H$26</f>
        <v>0</v>
      </c>
      <c r="CN19" s="19"/>
      <c r="CO19" s="20">
        <f>[16]Florent!$C$26</f>
        <v>0</v>
      </c>
      <c r="CP19" s="19"/>
      <c r="CQ19" s="20">
        <f>[16]Florent!$C$27</f>
        <v>3</v>
      </c>
      <c r="CR19" s="19"/>
      <c r="CS19" s="20">
        <f>[16]Florent!$H$23</f>
        <v>0</v>
      </c>
      <c r="CT19" s="42"/>
      <c r="CU19" s="18">
        <f>[16]Seb!$H$24</f>
        <v>0</v>
      </c>
      <c r="CV19" s="19"/>
      <c r="CW19" s="20">
        <f>[16]Seb!$C$24</f>
        <v>0</v>
      </c>
      <c r="CX19" s="19"/>
      <c r="CY19" s="20">
        <f>[16]Seb!$C$25</f>
        <v>0</v>
      </c>
      <c r="CZ19" s="19"/>
      <c r="DA19" s="20">
        <f>[16]Seb!$H$25</f>
        <v>0</v>
      </c>
      <c r="DB19" s="19"/>
      <c r="DC19" s="20">
        <f>[16]Seb!$H$26</f>
        <v>0</v>
      </c>
      <c r="DD19" s="31"/>
      <c r="DE19" s="20">
        <f>[16]Seb!$C$26</f>
        <v>0</v>
      </c>
      <c r="DF19" s="19"/>
      <c r="DG19" s="18">
        <f>[16]Seb!$C$27</f>
        <v>3</v>
      </c>
      <c r="DH19" s="19"/>
      <c r="DI19" s="20">
        <f>[16]Seb!$H$23</f>
        <v>0</v>
      </c>
      <c r="DJ19" s="19"/>
      <c r="DK19" s="1">
        <v>51</v>
      </c>
    </row>
    <row r="20" spans="1:115" s="2" customFormat="1" ht="9.6" customHeight="1" thickBot="1">
      <c r="A20" s="26"/>
      <c r="B20" s="27">
        <v>17</v>
      </c>
      <c r="C20" s="18">
        <f>[17]Bruno!$H$24</f>
        <v>0</v>
      </c>
      <c r="D20" s="19"/>
      <c r="E20" s="20">
        <f>[17]Bruno!$C$24</f>
        <v>0</v>
      </c>
      <c r="F20" s="19"/>
      <c r="G20" s="20">
        <f>[17]Bruno!$C$25</f>
        <v>0</v>
      </c>
      <c r="H20" s="19"/>
      <c r="I20" s="20">
        <f>[17]Bruno!$H$25</f>
        <v>0</v>
      </c>
      <c r="J20" s="19"/>
      <c r="K20" s="20">
        <f>[17]Bruno!$H$26</f>
        <v>0</v>
      </c>
      <c r="L20" s="19"/>
      <c r="M20" s="20">
        <f>[17]Bruno!$C$26</f>
        <v>0</v>
      </c>
      <c r="N20" s="19"/>
      <c r="O20" s="36">
        <f>[17]Bruno!$C$27</f>
        <v>3</v>
      </c>
      <c r="P20" s="19"/>
      <c r="Q20" s="20">
        <f>[17]Bruno!$H$23</f>
        <v>0</v>
      </c>
      <c r="R20" s="42"/>
      <c r="S20" s="18">
        <f>[17]JLuc!$H$24</f>
        <v>0</v>
      </c>
      <c r="T20" s="19"/>
      <c r="U20" s="20">
        <f>[17]JLuc!$C$24</f>
        <v>0</v>
      </c>
      <c r="V20" s="19"/>
      <c r="W20" s="20">
        <f>[17]JLuc!$C$25</f>
        <v>0</v>
      </c>
      <c r="X20" s="19"/>
      <c r="Y20" s="20">
        <f>[17]JLuc!$H$25</f>
        <v>0</v>
      </c>
      <c r="Z20" s="19"/>
      <c r="AA20" s="20">
        <f>[17]JLuc!$H$26</f>
        <v>0</v>
      </c>
      <c r="AB20" s="30"/>
      <c r="AC20" s="20">
        <f>[17]JLuc!$C$26</f>
        <v>0</v>
      </c>
      <c r="AD20" s="19"/>
      <c r="AE20" s="36">
        <f>[17]JLuc!$C$27</f>
        <v>3</v>
      </c>
      <c r="AF20" s="19"/>
      <c r="AG20" s="20">
        <f>[17]JLuc!$H$23</f>
        <v>0</v>
      </c>
      <c r="AH20" s="42"/>
      <c r="AI20" s="18">
        <f>'[17]Eric G'!$H$24</f>
        <v>0</v>
      </c>
      <c r="AJ20" s="19"/>
      <c r="AK20" s="20">
        <f>'[17]Eric G'!$C$24</f>
        <v>0</v>
      </c>
      <c r="AL20" s="19"/>
      <c r="AM20" s="20">
        <f>'[17]Eric G'!$C$25</f>
        <v>0</v>
      </c>
      <c r="AN20" s="19"/>
      <c r="AO20" s="20">
        <f>'[17]Eric G'!$H$25</f>
        <v>0</v>
      </c>
      <c r="AP20" s="19"/>
      <c r="AQ20" s="20">
        <f>'[17]Eric G'!$H$26</f>
        <v>0</v>
      </c>
      <c r="AR20" s="19"/>
      <c r="AS20" s="20">
        <f>'[17]Eric G'!$C$26</f>
        <v>0</v>
      </c>
      <c r="AT20" s="19"/>
      <c r="AU20" s="36">
        <f>'[17]Eric G'!$C$27</f>
        <v>3</v>
      </c>
      <c r="AV20" s="19"/>
      <c r="AW20" s="20">
        <f>'[17]Eric G'!$H$23</f>
        <v>0</v>
      </c>
      <c r="AX20" s="46"/>
      <c r="AY20" s="18">
        <f>'[17]Eric D'!$H$24</f>
        <v>0</v>
      </c>
      <c r="AZ20" s="19"/>
      <c r="BA20" s="20">
        <f>'[17]Eric D'!$C$24</f>
        <v>0</v>
      </c>
      <c r="BB20" s="19"/>
      <c r="BC20" s="20">
        <f>'[17]Eric D'!$C$25</f>
        <v>0</v>
      </c>
      <c r="BD20" s="19"/>
      <c r="BE20" s="20">
        <f>'[17]Eric D'!$H$25</f>
        <v>0</v>
      </c>
      <c r="BF20" s="19"/>
      <c r="BG20" s="20">
        <f>'[17]Eric D'!$H$26</f>
        <v>0</v>
      </c>
      <c r="BH20" s="19"/>
      <c r="BI20" s="20">
        <f>'[17]Eric D'!$C$26</f>
        <v>0</v>
      </c>
      <c r="BJ20" s="19"/>
      <c r="BK20" s="36">
        <f>'[17]Eric D'!$C$27</f>
        <v>3</v>
      </c>
      <c r="BL20" s="19"/>
      <c r="BM20" s="20">
        <f>'[17]Eric D'!$H$23</f>
        <v>0</v>
      </c>
      <c r="BN20" s="46"/>
      <c r="BO20" s="62">
        <f>[17]Philippe!$H$24</f>
        <v>0</v>
      </c>
      <c r="BP20" s="19"/>
      <c r="BQ20" s="20">
        <f>[17]Philippe!$C$24</f>
        <v>0</v>
      </c>
      <c r="BR20" s="19"/>
      <c r="BS20" s="20">
        <f>[17]Philippe!$C$25</f>
        <v>0</v>
      </c>
      <c r="BT20" s="19"/>
      <c r="BU20" s="20">
        <f>[17]Philippe!$H$25</f>
        <v>0</v>
      </c>
      <c r="BV20" s="19"/>
      <c r="BW20" s="20">
        <f>[17]Philippe!$H$26</f>
        <v>0</v>
      </c>
      <c r="BX20" s="19"/>
      <c r="BY20" s="53">
        <f>[17]Philippe!$C$26</f>
        <v>0</v>
      </c>
      <c r="BZ20" s="19"/>
      <c r="CA20" s="20">
        <f>[17]Philippe!$C$27</f>
        <v>3</v>
      </c>
      <c r="CB20" s="19"/>
      <c r="CC20" s="20">
        <f>[17]Philippe!$H$23</f>
        <v>0</v>
      </c>
      <c r="CD20" s="42"/>
      <c r="CE20" s="62">
        <f>[17]Florent!$H$24</f>
        <v>0</v>
      </c>
      <c r="CF20" s="19"/>
      <c r="CG20" s="20">
        <f>[17]Florent!$C$24</f>
        <v>0</v>
      </c>
      <c r="CH20" s="19"/>
      <c r="CI20" s="20">
        <f>[17]Florent!$C$25</f>
        <v>0</v>
      </c>
      <c r="CJ20" s="19"/>
      <c r="CK20" s="20">
        <f>[17]Florent!$H$25</f>
        <v>0</v>
      </c>
      <c r="CL20" s="19"/>
      <c r="CM20" s="20">
        <f>[17]Florent!$H$26</f>
        <v>0</v>
      </c>
      <c r="CN20" s="19"/>
      <c r="CO20" s="20">
        <f>[17]Florent!$C$26</f>
        <v>0</v>
      </c>
      <c r="CP20" s="19"/>
      <c r="CQ20" s="20">
        <f>[17]Florent!$C$27</f>
        <v>3</v>
      </c>
      <c r="CR20" s="19"/>
      <c r="CS20" s="20">
        <f>[17]Florent!$H$23</f>
        <v>0</v>
      </c>
      <c r="CT20" s="42"/>
      <c r="CU20" s="18">
        <f>[17]Seb!$H$24</f>
        <v>0</v>
      </c>
      <c r="CV20" s="19"/>
      <c r="CW20" s="20">
        <f>[17]Seb!$C$24</f>
        <v>0</v>
      </c>
      <c r="CX20" s="19"/>
      <c r="CY20" s="20">
        <f>[17]Seb!$C$25</f>
        <v>0</v>
      </c>
      <c r="CZ20" s="19"/>
      <c r="DA20" s="20">
        <f>[17]Seb!$H$25</f>
        <v>0</v>
      </c>
      <c r="DB20" s="19"/>
      <c r="DC20" s="20">
        <f>[17]Seb!$H$26</f>
        <v>0</v>
      </c>
      <c r="DD20" s="31"/>
      <c r="DE20" s="20">
        <f>[17]Seb!$C$26</f>
        <v>0</v>
      </c>
      <c r="DF20" s="19"/>
      <c r="DG20" s="18">
        <f>[17]Seb!$C$27</f>
        <v>3</v>
      </c>
      <c r="DH20" s="19"/>
      <c r="DI20" s="20">
        <f>[17]Seb!$H$23</f>
        <v>0</v>
      </c>
      <c r="DJ20" s="19"/>
      <c r="DK20" s="1">
        <v>52</v>
      </c>
    </row>
    <row r="21" spans="1:115" s="2" customFormat="1" ht="9.6" customHeight="1" thickBot="1">
      <c r="A21" s="26"/>
      <c r="B21" s="27">
        <v>18</v>
      </c>
      <c r="C21" s="18">
        <f>[18]Bruno!$H$24</f>
        <v>0</v>
      </c>
      <c r="D21" s="19"/>
      <c r="E21" s="20">
        <f>[18]Bruno!$C$24</f>
        <v>0</v>
      </c>
      <c r="F21" s="19"/>
      <c r="G21" s="20">
        <f>[18]Bruno!$C$25</f>
        <v>0</v>
      </c>
      <c r="H21" s="19"/>
      <c r="I21" s="20">
        <f>[18]Bruno!$H$25</f>
        <v>0</v>
      </c>
      <c r="J21" s="19"/>
      <c r="K21" s="20">
        <f>[18]Bruno!$H$26</f>
        <v>0</v>
      </c>
      <c r="L21" s="19"/>
      <c r="M21" s="20">
        <f>[18]Bruno!$C$26</f>
        <v>0</v>
      </c>
      <c r="N21" s="19"/>
      <c r="O21" s="36">
        <f>[18]Bruno!$C$27</f>
        <v>3</v>
      </c>
      <c r="P21" s="19"/>
      <c r="Q21" s="20">
        <f>[18]Bruno!$H$23</f>
        <v>0</v>
      </c>
      <c r="R21" s="42"/>
      <c r="S21" s="18">
        <f>[18]JLuc!$H$24</f>
        <v>0</v>
      </c>
      <c r="T21" s="19"/>
      <c r="U21" s="20">
        <f>[18]JLuc!$C$24</f>
        <v>0</v>
      </c>
      <c r="V21" s="19"/>
      <c r="W21" s="20">
        <f>[18]JLuc!$C$25</f>
        <v>0</v>
      </c>
      <c r="X21" s="19"/>
      <c r="Y21" s="20">
        <f>[18]JLuc!$H$25</f>
        <v>0</v>
      </c>
      <c r="Z21" s="19"/>
      <c r="AA21" s="20">
        <f>[18]JLuc!$H$26</f>
        <v>0</v>
      </c>
      <c r="AB21" s="30"/>
      <c r="AC21" s="20">
        <f>[18]JLuc!$C$26</f>
        <v>0</v>
      </c>
      <c r="AD21" s="19"/>
      <c r="AE21" s="36">
        <f>[18]JLuc!$C$27</f>
        <v>3</v>
      </c>
      <c r="AF21" s="19"/>
      <c r="AG21" s="20">
        <f>[18]JLuc!$H$23</f>
        <v>0</v>
      </c>
      <c r="AH21" s="42"/>
      <c r="AI21" s="18">
        <f>'[18]Eric G'!$H$24</f>
        <v>0</v>
      </c>
      <c r="AJ21" s="19"/>
      <c r="AK21" s="20">
        <f>'[18]Eric G'!$C$24</f>
        <v>0</v>
      </c>
      <c r="AL21" s="19"/>
      <c r="AM21" s="20">
        <f>'[18]Eric G'!$C$25</f>
        <v>0</v>
      </c>
      <c r="AN21" s="19"/>
      <c r="AO21" s="20">
        <f>'[18]Eric G'!$H$25</f>
        <v>0</v>
      </c>
      <c r="AP21" s="19"/>
      <c r="AQ21" s="20">
        <f>'[18]Eric G'!$H$26</f>
        <v>0</v>
      </c>
      <c r="AR21" s="19"/>
      <c r="AS21" s="20">
        <f>'[18]Eric G'!$C$26</f>
        <v>0</v>
      </c>
      <c r="AT21" s="19"/>
      <c r="AU21" s="36">
        <f>'[18]Eric G'!$C$27</f>
        <v>3</v>
      </c>
      <c r="AV21" s="19"/>
      <c r="AW21" s="20">
        <f>'[18]Eric G'!$H$23</f>
        <v>0</v>
      </c>
      <c r="AX21" s="46"/>
      <c r="AY21" s="18">
        <f>'[18]Eric D'!$H$24</f>
        <v>0</v>
      </c>
      <c r="AZ21" s="19"/>
      <c r="BA21" s="20">
        <f>'[18]Eric D'!$C$24</f>
        <v>0</v>
      </c>
      <c r="BB21" s="19"/>
      <c r="BC21" s="20">
        <f>'[18]Eric D'!$C$25</f>
        <v>0</v>
      </c>
      <c r="BD21" s="19"/>
      <c r="BE21" s="20">
        <f>'[18]Eric D'!$H$25</f>
        <v>0</v>
      </c>
      <c r="BF21" s="19"/>
      <c r="BG21" s="20">
        <f>'[18]Eric D'!$H$26</f>
        <v>0</v>
      </c>
      <c r="BH21" s="19"/>
      <c r="BI21" s="20">
        <f>'[18]Eric D'!$C$26</f>
        <v>0</v>
      </c>
      <c r="BJ21" s="19"/>
      <c r="BK21" s="36">
        <f>'[18]Eric D'!$C$27</f>
        <v>3</v>
      </c>
      <c r="BL21" s="19"/>
      <c r="BM21" s="20">
        <f>'[18]Eric D'!$H$23</f>
        <v>0</v>
      </c>
      <c r="BN21" s="46"/>
      <c r="BO21" s="62">
        <f>[18]Philippe!$H$24</f>
        <v>0</v>
      </c>
      <c r="BP21" s="19"/>
      <c r="BQ21" s="20">
        <f>[18]Philippe!$C$24</f>
        <v>0</v>
      </c>
      <c r="BR21" s="19"/>
      <c r="BS21" s="20">
        <f>[18]Philippe!$C$25</f>
        <v>0</v>
      </c>
      <c r="BT21" s="19"/>
      <c r="BU21" s="20">
        <f>[18]Philippe!$H$25</f>
        <v>0</v>
      </c>
      <c r="BV21" s="19"/>
      <c r="BW21" s="20">
        <f>[18]Philippe!$H$26</f>
        <v>0</v>
      </c>
      <c r="BX21" s="19"/>
      <c r="BY21" s="53">
        <f>[18]Philippe!$C$26</f>
        <v>0</v>
      </c>
      <c r="BZ21" s="19"/>
      <c r="CA21" s="20">
        <f>[18]Philippe!$C$27</f>
        <v>3</v>
      </c>
      <c r="CB21" s="19"/>
      <c r="CC21" s="20">
        <f>[18]Philippe!$H$23</f>
        <v>0</v>
      </c>
      <c r="CD21" s="42"/>
      <c r="CE21" s="62">
        <f>[18]Florent!$H$24</f>
        <v>0</v>
      </c>
      <c r="CF21" s="19"/>
      <c r="CG21" s="20">
        <f>[18]Florent!$C$24</f>
        <v>0</v>
      </c>
      <c r="CH21" s="19"/>
      <c r="CI21" s="20">
        <f>[18]Florent!$C$25</f>
        <v>0</v>
      </c>
      <c r="CJ21" s="19"/>
      <c r="CK21" s="20">
        <f>[18]Florent!$H$25</f>
        <v>0</v>
      </c>
      <c r="CL21" s="19"/>
      <c r="CM21" s="20">
        <f>[18]Florent!$H$26</f>
        <v>0</v>
      </c>
      <c r="CN21" s="19"/>
      <c r="CO21" s="20">
        <f>[18]Florent!$C$26</f>
        <v>0</v>
      </c>
      <c r="CP21" s="19"/>
      <c r="CQ21" s="20">
        <f>[18]Florent!$C$27</f>
        <v>3</v>
      </c>
      <c r="CR21" s="19"/>
      <c r="CS21" s="20">
        <f>[18]Florent!$H$23</f>
        <v>0</v>
      </c>
      <c r="CT21" s="42"/>
      <c r="CU21" s="18">
        <f>[18]Seb!$H$24</f>
        <v>0</v>
      </c>
      <c r="CV21" s="19"/>
      <c r="CW21" s="20">
        <f>[18]Seb!$C$24</f>
        <v>0</v>
      </c>
      <c r="CX21" s="19"/>
      <c r="CY21" s="20">
        <f>[18]Seb!$C$25</f>
        <v>0</v>
      </c>
      <c r="CZ21" s="19"/>
      <c r="DA21" s="20">
        <f>[18]Seb!$H$25</f>
        <v>0</v>
      </c>
      <c r="DB21" s="19"/>
      <c r="DC21" s="20">
        <f>[18]Seb!$H$26</f>
        <v>0</v>
      </c>
      <c r="DD21" s="31"/>
      <c r="DE21" s="20">
        <f>[18]Seb!$C$26</f>
        <v>0</v>
      </c>
      <c r="DF21" s="19"/>
      <c r="DG21" s="18">
        <f>[18]Seb!$C$27</f>
        <v>3</v>
      </c>
      <c r="DH21" s="19"/>
      <c r="DI21" s="20">
        <f>[18]Seb!$H$23</f>
        <v>0</v>
      </c>
      <c r="DJ21" s="19"/>
      <c r="DK21" s="1">
        <v>1</v>
      </c>
    </row>
    <row r="22" spans="1:115" s="2" customFormat="1" ht="9.6" customHeight="1" thickBot="1">
      <c r="A22" s="26"/>
      <c r="B22" s="28">
        <v>19</v>
      </c>
      <c r="C22" s="18">
        <f>[19]Bruno!$H$24</f>
        <v>0</v>
      </c>
      <c r="D22" s="19"/>
      <c r="E22" s="20">
        <f>[19]Bruno!$C$24</f>
        <v>0</v>
      </c>
      <c r="F22" s="19"/>
      <c r="G22" s="20">
        <f>[19]Bruno!$C$25</f>
        <v>0</v>
      </c>
      <c r="H22" s="19"/>
      <c r="I22" s="20">
        <f>[19]Bruno!$H$25</f>
        <v>0</v>
      </c>
      <c r="J22" s="19"/>
      <c r="K22" s="20">
        <f>[19]Bruno!$H$26</f>
        <v>0</v>
      </c>
      <c r="L22" s="19"/>
      <c r="M22" s="20">
        <f>[19]Bruno!$C$26</f>
        <v>0</v>
      </c>
      <c r="N22" s="19"/>
      <c r="O22" s="36">
        <f>[19]Bruno!$C$27</f>
        <v>3</v>
      </c>
      <c r="P22" s="19"/>
      <c r="Q22" s="20">
        <f>[19]Bruno!$H$23</f>
        <v>0</v>
      </c>
      <c r="R22" s="42"/>
      <c r="S22" s="18">
        <f>[19]JLuc!$H$24</f>
        <v>0</v>
      </c>
      <c r="T22" s="19"/>
      <c r="U22" s="20">
        <f>[19]JLuc!$C$24</f>
        <v>0</v>
      </c>
      <c r="V22" s="19"/>
      <c r="W22" s="20">
        <f>[19]JLuc!$C$25</f>
        <v>0</v>
      </c>
      <c r="X22" s="19"/>
      <c r="Y22" s="20">
        <f>[19]JLuc!$H$25</f>
        <v>0</v>
      </c>
      <c r="Z22" s="19"/>
      <c r="AA22" s="20">
        <f>[19]JLuc!$H$26</f>
        <v>0</v>
      </c>
      <c r="AB22" s="30"/>
      <c r="AC22" s="20">
        <f>[19]JLuc!$C$26</f>
        <v>0</v>
      </c>
      <c r="AD22" s="19"/>
      <c r="AE22" s="36">
        <f>[19]JLuc!$C$27</f>
        <v>3</v>
      </c>
      <c r="AF22" s="19"/>
      <c r="AG22" s="20">
        <f>[19]JLuc!$H$23</f>
        <v>0</v>
      </c>
      <c r="AH22" s="42"/>
      <c r="AI22" s="18">
        <f>'[19]Eric G'!$H$24</f>
        <v>0</v>
      </c>
      <c r="AJ22" s="19"/>
      <c r="AK22" s="20">
        <f>'[19]Eric G'!$C$24</f>
        <v>0</v>
      </c>
      <c r="AL22" s="19"/>
      <c r="AM22" s="20">
        <f>'[19]Eric G'!$C$25</f>
        <v>0</v>
      </c>
      <c r="AN22" s="19"/>
      <c r="AO22" s="20">
        <f>'[19]Eric G'!$H$25</f>
        <v>0</v>
      </c>
      <c r="AP22" s="19"/>
      <c r="AQ22" s="20">
        <f>'[19]Eric G'!$H$26</f>
        <v>0</v>
      </c>
      <c r="AR22" s="19"/>
      <c r="AS22" s="20">
        <f>'[19]Eric G'!$C$26</f>
        <v>0</v>
      </c>
      <c r="AT22" s="19"/>
      <c r="AU22" s="36">
        <f>'[19]Eric G'!$C$27</f>
        <v>3</v>
      </c>
      <c r="AV22" s="19"/>
      <c r="AW22" s="20">
        <f>'[19]Eric G'!$H$23</f>
        <v>0</v>
      </c>
      <c r="AX22" s="46"/>
      <c r="AY22" s="18">
        <f>'[19]Eric D'!$H$24</f>
        <v>0</v>
      </c>
      <c r="AZ22" s="19"/>
      <c r="BA22" s="20">
        <f>'[19]Eric D'!$C$24</f>
        <v>0</v>
      </c>
      <c r="BB22" s="19"/>
      <c r="BC22" s="20">
        <f>'[19]Eric D'!$C$25</f>
        <v>0</v>
      </c>
      <c r="BD22" s="19"/>
      <c r="BE22" s="20">
        <f>'[19]Eric D'!$H$25</f>
        <v>0</v>
      </c>
      <c r="BF22" s="19"/>
      <c r="BG22" s="20">
        <f>'[19]Eric D'!$H$26</f>
        <v>0</v>
      </c>
      <c r="BH22" s="19"/>
      <c r="BI22" s="20">
        <f>'[19]Eric D'!$C$26</f>
        <v>0</v>
      </c>
      <c r="BJ22" s="19"/>
      <c r="BK22" s="36">
        <f>'[19]Eric D'!$C$27</f>
        <v>3</v>
      </c>
      <c r="BL22" s="19"/>
      <c r="BM22" s="20">
        <f>'[19]Eric D'!$H$23</f>
        <v>0</v>
      </c>
      <c r="BN22" s="46"/>
      <c r="BO22" s="62">
        <f>[19]Philippe!$H$24</f>
        <v>0</v>
      </c>
      <c r="BP22" s="19"/>
      <c r="BQ22" s="20">
        <f>[19]Philippe!$C$24</f>
        <v>0</v>
      </c>
      <c r="BR22" s="19"/>
      <c r="BS22" s="20">
        <f>[19]Philippe!$C$25</f>
        <v>0</v>
      </c>
      <c r="BT22" s="19"/>
      <c r="BU22" s="20">
        <f>[19]Philippe!$H$25</f>
        <v>0</v>
      </c>
      <c r="BV22" s="19"/>
      <c r="BW22" s="20">
        <f>[19]Philippe!$H$26</f>
        <v>0</v>
      </c>
      <c r="BX22" s="19"/>
      <c r="BY22" s="53">
        <f>[19]Philippe!$C$26</f>
        <v>0</v>
      </c>
      <c r="BZ22" s="19"/>
      <c r="CA22" s="20">
        <f>[19]Philippe!$C$27</f>
        <v>3</v>
      </c>
      <c r="CB22" s="19"/>
      <c r="CC22" s="20">
        <f>[19]Philippe!$H$23</f>
        <v>0</v>
      </c>
      <c r="CD22" s="42"/>
      <c r="CE22" s="62">
        <f>[19]Florent!$H$24</f>
        <v>0</v>
      </c>
      <c r="CF22" s="19"/>
      <c r="CG22" s="20">
        <f>[19]Florent!$C$24</f>
        <v>0</v>
      </c>
      <c r="CH22" s="19"/>
      <c r="CI22" s="20">
        <f>[19]Florent!$C$25</f>
        <v>0</v>
      </c>
      <c r="CJ22" s="19"/>
      <c r="CK22" s="20">
        <f>[19]Florent!$H$25</f>
        <v>0</v>
      </c>
      <c r="CL22" s="19"/>
      <c r="CM22" s="20">
        <f>[19]Florent!$H$26</f>
        <v>0</v>
      </c>
      <c r="CN22" s="19"/>
      <c r="CO22" s="20">
        <f>[19]Florent!$C$26</f>
        <v>0</v>
      </c>
      <c r="CP22" s="19"/>
      <c r="CQ22" s="20">
        <f>[19]Florent!$C$27</f>
        <v>3</v>
      </c>
      <c r="CR22" s="19"/>
      <c r="CS22" s="20">
        <f>[19]Florent!$H$23</f>
        <v>0</v>
      </c>
      <c r="CT22" s="42"/>
      <c r="CU22" s="18">
        <f>[19]Seb!$H$24</f>
        <v>0</v>
      </c>
      <c r="CV22" s="19"/>
      <c r="CW22" s="20">
        <f>[19]Seb!$C$24</f>
        <v>0</v>
      </c>
      <c r="CX22" s="19"/>
      <c r="CY22" s="20">
        <f>[19]Seb!$C$25</f>
        <v>0</v>
      </c>
      <c r="CZ22" s="19"/>
      <c r="DA22" s="20">
        <f>[19]Seb!$H$25</f>
        <v>0</v>
      </c>
      <c r="DB22" s="19"/>
      <c r="DC22" s="20">
        <f>[19]Seb!$H$26</f>
        <v>0</v>
      </c>
      <c r="DD22" s="31"/>
      <c r="DE22" s="20">
        <f>[19]Seb!$C$26</f>
        <v>0</v>
      </c>
      <c r="DF22" s="19"/>
      <c r="DG22" s="18">
        <f>[19]Seb!$C$27</f>
        <v>3</v>
      </c>
      <c r="DH22" s="19"/>
      <c r="DI22" s="20">
        <f>[19]Seb!$H$23</f>
        <v>0</v>
      </c>
      <c r="DJ22" s="19"/>
      <c r="DK22" s="1">
        <v>2</v>
      </c>
    </row>
    <row r="23" spans="1:115" s="2" customFormat="1" ht="9.6" customHeight="1" thickBot="1">
      <c r="A23" s="26"/>
      <c r="B23" s="28">
        <v>20</v>
      </c>
      <c r="C23" s="18">
        <f>[20]Bruno!$H$24</f>
        <v>0</v>
      </c>
      <c r="D23" s="19"/>
      <c r="E23" s="20">
        <f>[20]Bruno!$C$24</f>
        <v>0</v>
      </c>
      <c r="F23" s="19"/>
      <c r="G23" s="20">
        <f>[20]Bruno!$C$25</f>
        <v>0</v>
      </c>
      <c r="H23" s="19"/>
      <c r="I23" s="20">
        <f>[20]Bruno!$H$25</f>
        <v>0</v>
      </c>
      <c r="J23" s="19"/>
      <c r="K23" s="20">
        <f>[20]Bruno!$H$26</f>
        <v>0</v>
      </c>
      <c r="L23" s="19"/>
      <c r="M23" s="20">
        <f>[20]Bruno!$C$26</f>
        <v>0</v>
      </c>
      <c r="N23" s="19"/>
      <c r="O23" s="36">
        <f>[20]Bruno!$C$27</f>
        <v>3</v>
      </c>
      <c r="P23" s="19"/>
      <c r="Q23" s="20">
        <f>[20]Bruno!$H$23</f>
        <v>0</v>
      </c>
      <c r="R23" s="42"/>
      <c r="S23" s="18">
        <f>[20]JLuc!$H$24</f>
        <v>0</v>
      </c>
      <c r="T23" s="19"/>
      <c r="U23" s="20">
        <f>[20]JLuc!$C$24</f>
        <v>0</v>
      </c>
      <c r="V23" s="19"/>
      <c r="W23" s="20">
        <f>[20]JLuc!$C$25</f>
        <v>0</v>
      </c>
      <c r="X23" s="19"/>
      <c r="Y23" s="20">
        <f>[20]JLuc!$H$25</f>
        <v>0</v>
      </c>
      <c r="Z23" s="19"/>
      <c r="AA23" s="20">
        <f>[20]JLuc!$H$26</f>
        <v>0</v>
      </c>
      <c r="AB23" s="30"/>
      <c r="AC23" s="20">
        <f>[20]JLuc!$C$26</f>
        <v>0</v>
      </c>
      <c r="AD23" s="19"/>
      <c r="AE23" s="36">
        <f>[20]JLuc!$C$27</f>
        <v>3</v>
      </c>
      <c r="AF23" s="19"/>
      <c r="AG23" s="20">
        <f>[20]JLuc!$H$23</f>
        <v>0</v>
      </c>
      <c r="AH23" s="42"/>
      <c r="AI23" s="18">
        <f>'[20]Eric G'!$H$24</f>
        <v>0</v>
      </c>
      <c r="AJ23" s="19"/>
      <c r="AK23" s="20">
        <f>'[20]Eric G'!$C$24</f>
        <v>0</v>
      </c>
      <c r="AL23" s="19"/>
      <c r="AM23" s="20">
        <f>'[20]Eric G'!$C$25</f>
        <v>0</v>
      </c>
      <c r="AN23" s="19"/>
      <c r="AO23" s="20">
        <f>'[20]Eric G'!$H$25</f>
        <v>0</v>
      </c>
      <c r="AP23" s="19"/>
      <c r="AQ23" s="20">
        <f>'[20]Eric G'!$H$26</f>
        <v>0</v>
      </c>
      <c r="AR23" s="19"/>
      <c r="AS23" s="20">
        <f>'[20]Eric G'!$C$26</f>
        <v>0</v>
      </c>
      <c r="AT23" s="19"/>
      <c r="AU23" s="36">
        <f>'[20]Eric G'!$C$27</f>
        <v>3</v>
      </c>
      <c r="AV23" s="19"/>
      <c r="AW23" s="20">
        <f>'[20]Eric G'!$H$23</f>
        <v>0</v>
      </c>
      <c r="AX23" s="46"/>
      <c r="AY23" s="18">
        <f>'[20]Eric D'!$H$24</f>
        <v>0</v>
      </c>
      <c r="AZ23" s="19"/>
      <c r="BA23" s="20">
        <f>'[20]Eric D'!$C$24</f>
        <v>0</v>
      </c>
      <c r="BB23" s="19"/>
      <c r="BC23" s="20">
        <f>'[20]Eric D'!$C$25</f>
        <v>0</v>
      </c>
      <c r="BD23" s="19"/>
      <c r="BE23" s="20">
        <f>'[20]Eric D'!$H$25</f>
        <v>0</v>
      </c>
      <c r="BF23" s="19"/>
      <c r="BG23" s="20">
        <f>'[20]Eric D'!$H$26</f>
        <v>0</v>
      </c>
      <c r="BH23" s="19"/>
      <c r="BI23" s="20">
        <f>'[20]Eric D'!$C$26</f>
        <v>0</v>
      </c>
      <c r="BJ23" s="19"/>
      <c r="BK23" s="36">
        <f>'[20]Eric D'!$C$27</f>
        <v>3</v>
      </c>
      <c r="BL23" s="19"/>
      <c r="BM23" s="20">
        <f>'[20]Eric D'!$H$23</f>
        <v>0</v>
      </c>
      <c r="BN23" s="46"/>
      <c r="BO23" s="62">
        <f>[20]Philippe!$H$24</f>
        <v>0</v>
      </c>
      <c r="BP23" s="19"/>
      <c r="BQ23" s="20">
        <f>[20]Philippe!$C$24</f>
        <v>0</v>
      </c>
      <c r="BR23" s="19"/>
      <c r="BS23" s="20">
        <f>[20]Philippe!$C$25</f>
        <v>0</v>
      </c>
      <c r="BT23" s="19"/>
      <c r="BU23" s="20">
        <f>[20]Philippe!$H$25</f>
        <v>0</v>
      </c>
      <c r="BV23" s="19"/>
      <c r="BW23" s="20">
        <f>[20]Philippe!$H$26</f>
        <v>0</v>
      </c>
      <c r="BX23" s="19"/>
      <c r="BY23" s="53">
        <f>[20]Philippe!$C$26</f>
        <v>0</v>
      </c>
      <c r="BZ23" s="19"/>
      <c r="CA23" s="20">
        <f>[20]Philippe!$C$27</f>
        <v>3</v>
      </c>
      <c r="CB23" s="19"/>
      <c r="CC23" s="20">
        <f>[20]Philippe!$H$23</f>
        <v>0</v>
      </c>
      <c r="CD23" s="42"/>
      <c r="CE23" s="62">
        <f>[20]Florent!$H$24</f>
        <v>0</v>
      </c>
      <c r="CF23" s="19"/>
      <c r="CG23" s="20">
        <f>[20]Florent!$C$24</f>
        <v>0</v>
      </c>
      <c r="CH23" s="19"/>
      <c r="CI23" s="20">
        <f>[20]Florent!$C$25</f>
        <v>0</v>
      </c>
      <c r="CJ23" s="19"/>
      <c r="CK23" s="20">
        <f>[20]Florent!$H$25</f>
        <v>0</v>
      </c>
      <c r="CL23" s="19"/>
      <c r="CM23" s="20">
        <f>[20]Florent!$H$26</f>
        <v>0</v>
      </c>
      <c r="CN23" s="19"/>
      <c r="CO23" s="20">
        <f>[20]Florent!$C$26</f>
        <v>0</v>
      </c>
      <c r="CP23" s="19"/>
      <c r="CQ23" s="20">
        <f>[20]Florent!$C$27</f>
        <v>3</v>
      </c>
      <c r="CR23" s="19"/>
      <c r="CS23" s="20">
        <f>[20]Florent!$H$23</f>
        <v>0</v>
      </c>
      <c r="CT23" s="42"/>
      <c r="CU23" s="18">
        <f>[20]Seb!$H$24</f>
        <v>0</v>
      </c>
      <c r="CV23" s="19"/>
      <c r="CW23" s="20">
        <f>[20]Seb!$C$24</f>
        <v>0</v>
      </c>
      <c r="CX23" s="19"/>
      <c r="CY23" s="20">
        <f>[20]Seb!$C$25</f>
        <v>0</v>
      </c>
      <c r="CZ23" s="19"/>
      <c r="DA23" s="20">
        <f>[20]Seb!$H$25</f>
        <v>0</v>
      </c>
      <c r="DB23" s="19"/>
      <c r="DC23" s="20">
        <f>[20]Seb!$H$26</f>
        <v>0</v>
      </c>
      <c r="DD23" s="31"/>
      <c r="DE23" s="20">
        <f>[20]Seb!$C$26</f>
        <v>0</v>
      </c>
      <c r="DF23" s="19"/>
      <c r="DG23" s="18">
        <f>[20]Seb!$C$27</f>
        <v>3</v>
      </c>
      <c r="DH23" s="19"/>
      <c r="DI23" s="20">
        <f>[20]Seb!$H$23</f>
        <v>0</v>
      </c>
      <c r="DJ23" s="19"/>
      <c r="DK23" s="1">
        <v>3</v>
      </c>
    </row>
    <row r="24" spans="1:115" s="76" customFormat="1" ht="9.6" customHeight="1" thickBot="1">
      <c r="A24" s="67"/>
      <c r="B24" s="68">
        <v>21</v>
      </c>
      <c r="C24" s="69">
        <f>[21]Bruno!$H$24</f>
        <v>0</v>
      </c>
      <c r="D24" s="63"/>
      <c r="E24" s="63">
        <f>[22]Bruno!$C$24</f>
        <v>0</v>
      </c>
      <c r="F24" s="63"/>
      <c r="G24" s="63">
        <f>[21]Bruno!$C$25</f>
        <v>0</v>
      </c>
      <c r="H24" s="63"/>
      <c r="I24" s="63">
        <f>[21]Bruno!$H$25</f>
        <v>0</v>
      </c>
      <c r="J24" s="63"/>
      <c r="K24" s="63">
        <f>[21]Bruno!$H$26</f>
        <v>0</v>
      </c>
      <c r="L24" s="63"/>
      <c r="M24" s="63">
        <f>[21]Bruno!$C$26</f>
        <v>0</v>
      </c>
      <c r="N24" s="63"/>
      <c r="O24" s="70">
        <f>[21]Bruno!$C$27</f>
        <v>3</v>
      </c>
      <c r="P24" s="63"/>
      <c r="Q24" s="63">
        <f>[21]Bruno!$H$23</f>
        <v>0</v>
      </c>
      <c r="R24" s="71"/>
      <c r="S24" s="69">
        <f>[21]JLuc!$H$24</f>
        <v>0</v>
      </c>
      <c r="T24" s="63"/>
      <c r="U24" s="63">
        <f>[21]JLuc!$C$24</f>
        <v>0</v>
      </c>
      <c r="V24" s="63"/>
      <c r="W24" s="63">
        <f>[21]JLuc!$C$25</f>
        <v>0</v>
      </c>
      <c r="X24" s="63"/>
      <c r="Y24" s="63">
        <f>[21]JLuc!$H$25</f>
        <v>0</v>
      </c>
      <c r="Z24" s="63"/>
      <c r="AA24" s="63">
        <f>[21]JLuc!$H$26</f>
        <v>0</v>
      </c>
      <c r="AB24" s="72"/>
      <c r="AC24" s="63">
        <f>[21]JLuc!$C$26</f>
        <v>0</v>
      </c>
      <c r="AD24" s="63"/>
      <c r="AE24" s="70">
        <f>[21]JLuc!$C$27</f>
        <v>3</v>
      </c>
      <c r="AF24" s="63"/>
      <c r="AG24" s="63">
        <f>[21]JLuc!$H$23</f>
        <v>0</v>
      </c>
      <c r="AH24" s="71"/>
      <c r="AI24" s="69">
        <f>'[21]Eric G'!$H$24</f>
        <v>0</v>
      </c>
      <c r="AJ24" s="63"/>
      <c r="AK24" s="63">
        <f>'[21]Eric G'!$C$24</f>
        <v>0</v>
      </c>
      <c r="AL24" s="63"/>
      <c r="AM24" s="63">
        <f>'[21]Eric G'!$C$25</f>
        <v>0</v>
      </c>
      <c r="AN24" s="63"/>
      <c r="AO24" s="63">
        <f>'[21]Eric G'!$H$25</f>
        <v>0</v>
      </c>
      <c r="AP24" s="63"/>
      <c r="AQ24" s="63">
        <f>'[21]Eric G'!$H$26</f>
        <v>0</v>
      </c>
      <c r="AR24" s="63"/>
      <c r="AS24" s="63">
        <f>'[21]Eric G'!$C$26</f>
        <v>0</v>
      </c>
      <c r="AT24" s="63"/>
      <c r="AU24" s="70">
        <f>'[21]Eric G'!$C$27</f>
        <v>3</v>
      </c>
      <c r="AV24" s="63"/>
      <c r="AW24" s="63">
        <f>'[21]Eric G'!$H$23</f>
        <v>0</v>
      </c>
      <c r="AX24" s="73"/>
      <c r="AY24" s="69">
        <f>'[22]Eric D'!$H$24</f>
        <v>0</v>
      </c>
      <c r="AZ24" s="63"/>
      <c r="BA24" s="63">
        <f>'[22]Eric D'!$C$24</f>
        <v>0</v>
      </c>
      <c r="BB24" s="63"/>
      <c r="BC24" s="63">
        <f>'[22]Eric D'!$C$25</f>
        <v>0</v>
      </c>
      <c r="BD24" s="63"/>
      <c r="BE24" s="63">
        <f>'[22]Eric D'!$H$25</f>
        <v>0</v>
      </c>
      <c r="BF24" s="63"/>
      <c r="BG24" s="63">
        <f>'[22]Eric D'!$H$26</f>
        <v>0</v>
      </c>
      <c r="BH24" s="63"/>
      <c r="BI24" s="63">
        <f>'[22]Eric D'!$C$26</f>
        <v>0</v>
      </c>
      <c r="BJ24" s="63"/>
      <c r="BK24" s="70">
        <f>'[22]Eric D'!$C$27</f>
        <v>3</v>
      </c>
      <c r="BL24" s="63"/>
      <c r="BM24" s="63">
        <f>'[22]Eric D'!$H$23</f>
        <v>0</v>
      </c>
      <c r="BN24" s="73"/>
      <c r="BO24" s="74">
        <f>[21]Philippe!$H$24</f>
        <v>0</v>
      </c>
      <c r="BP24" s="63"/>
      <c r="BQ24" s="63">
        <f>[22]Philippe!$C$24</f>
        <v>0</v>
      </c>
      <c r="BR24" s="63"/>
      <c r="BS24" s="63">
        <f>[21]Philippe!$C$25</f>
        <v>0</v>
      </c>
      <c r="BT24" s="63"/>
      <c r="BU24" s="63">
        <f>[21]Philippe!$H$25</f>
        <v>0</v>
      </c>
      <c r="BV24" s="63"/>
      <c r="BW24" s="63">
        <f>[21]Philippe!$H$26</f>
        <v>0</v>
      </c>
      <c r="BX24" s="63"/>
      <c r="BY24" s="64">
        <f>[21]Philippe!$C$26</f>
        <v>0</v>
      </c>
      <c r="BZ24" s="63"/>
      <c r="CA24" s="63">
        <f>[21]Philippe!$C$27</f>
        <v>3</v>
      </c>
      <c r="CB24" s="63"/>
      <c r="CC24" s="63">
        <f>[21]Philippe!$H$23</f>
        <v>0</v>
      </c>
      <c r="CD24" s="71"/>
      <c r="CE24" s="74">
        <f>[21]Florent!$H$24</f>
        <v>0</v>
      </c>
      <c r="CF24" s="63"/>
      <c r="CG24" s="63">
        <f>[22]Florent!$C$24</f>
        <v>0</v>
      </c>
      <c r="CH24" s="63"/>
      <c r="CI24" s="63">
        <f>[21]Florent!$C$25</f>
        <v>0</v>
      </c>
      <c r="CJ24" s="63"/>
      <c r="CK24" s="63">
        <f>[21]Florent!$H$25</f>
        <v>0</v>
      </c>
      <c r="CL24" s="63"/>
      <c r="CM24" s="63">
        <f>[21]Florent!$H$26</f>
        <v>0</v>
      </c>
      <c r="CN24" s="63"/>
      <c r="CO24" s="63">
        <f>[22]Florent!$C$26</f>
        <v>0</v>
      </c>
      <c r="CP24" s="63"/>
      <c r="CQ24" s="63">
        <f>[21]Florent!$C$27</f>
        <v>3</v>
      </c>
      <c r="CR24" s="63"/>
      <c r="CS24" s="63">
        <f>[21]Florent!$H$23</f>
        <v>0</v>
      </c>
      <c r="CT24" s="71"/>
      <c r="CU24" s="69">
        <f>[21]Seb!$H$24</f>
        <v>0</v>
      </c>
      <c r="CV24" s="63"/>
      <c r="CW24" s="63">
        <f>[22]Seb!$C$24</f>
        <v>0</v>
      </c>
      <c r="CX24" s="63"/>
      <c r="CY24" s="63">
        <f>[21]Seb!$C$25</f>
        <v>0</v>
      </c>
      <c r="CZ24" s="63"/>
      <c r="DA24" s="63">
        <f>[21]Seb!$H$25</f>
        <v>0</v>
      </c>
      <c r="DB24" s="63"/>
      <c r="DC24" s="63">
        <f>[21]Seb!$H$26</f>
        <v>0</v>
      </c>
      <c r="DD24" s="63"/>
      <c r="DE24" s="63">
        <f>[21]Seb!$C$26</f>
        <v>0</v>
      </c>
      <c r="DF24" s="63"/>
      <c r="DG24" s="69">
        <f>[21]Seb!$C$27</f>
        <v>3</v>
      </c>
      <c r="DH24" s="63"/>
      <c r="DI24" s="63">
        <f>[21]Seb!$H$23</f>
        <v>0</v>
      </c>
      <c r="DJ24" s="63"/>
      <c r="DK24" s="75">
        <v>4</v>
      </c>
    </row>
    <row r="25" spans="1:115" s="2" customFormat="1" ht="9.6" customHeight="1" thickBot="1">
      <c r="A25" s="26"/>
      <c r="B25" s="28">
        <v>22</v>
      </c>
      <c r="C25" s="18">
        <f>[21]Bruno!$H$24</f>
        <v>0</v>
      </c>
      <c r="D25" s="19"/>
      <c r="E25" s="20">
        <f>[21]Bruno!$C$24</f>
        <v>0</v>
      </c>
      <c r="F25" s="19"/>
      <c r="G25" s="20">
        <f>[21]Bruno!$C$25</f>
        <v>0</v>
      </c>
      <c r="H25" s="19"/>
      <c r="I25" s="20">
        <f>[21]Bruno!$H$25</f>
        <v>0</v>
      </c>
      <c r="J25" s="19"/>
      <c r="K25" s="20">
        <f>[21]Bruno!$H$26</f>
        <v>0</v>
      </c>
      <c r="L25" s="19"/>
      <c r="M25" s="20">
        <f>[21]Bruno!$C$26</f>
        <v>0</v>
      </c>
      <c r="N25" s="19"/>
      <c r="O25" s="36">
        <f>[21]Bruno!$C$27</f>
        <v>3</v>
      </c>
      <c r="P25" s="19"/>
      <c r="Q25" s="20">
        <f>[21]Bruno!$H$23</f>
        <v>0</v>
      </c>
      <c r="R25" s="42"/>
      <c r="S25" s="18">
        <f>[21]JLuc!$H$24</f>
        <v>0</v>
      </c>
      <c r="T25" s="19"/>
      <c r="U25" s="20">
        <f>[21]JLuc!$C$24</f>
        <v>0</v>
      </c>
      <c r="V25" s="19"/>
      <c r="W25" s="20">
        <f>[21]JLuc!$C$25</f>
        <v>0</v>
      </c>
      <c r="X25" s="19"/>
      <c r="Y25" s="20">
        <f>[21]JLuc!$H$25</f>
        <v>0</v>
      </c>
      <c r="Z25" s="19"/>
      <c r="AA25" s="20">
        <f>[21]JLuc!$H$26</f>
        <v>0</v>
      </c>
      <c r="AB25" s="30"/>
      <c r="AC25" s="20">
        <f>[21]JLuc!$C$26</f>
        <v>0</v>
      </c>
      <c r="AD25" s="19"/>
      <c r="AE25" s="36">
        <f>[21]JLuc!$C$27</f>
        <v>3</v>
      </c>
      <c r="AF25" s="19"/>
      <c r="AG25" s="20">
        <f>[21]JLuc!$H$23</f>
        <v>0</v>
      </c>
      <c r="AH25" s="42"/>
      <c r="AI25" s="18">
        <f>'[21]Eric G'!$H$24</f>
        <v>0</v>
      </c>
      <c r="AJ25" s="19"/>
      <c r="AK25" s="20">
        <f>'[21]Eric G'!$C$24</f>
        <v>0</v>
      </c>
      <c r="AL25" s="19"/>
      <c r="AM25" s="20">
        <f>'[21]Eric G'!$C$25</f>
        <v>0</v>
      </c>
      <c r="AN25" s="19"/>
      <c r="AO25" s="20">
        <f>'[21]Eric G'!$H$25</f>
        <v>0</v>
      </c>
      <c r="AP25" s="19"/>
      <c r="AQ25" s="20">
        <f>'[21]Eric G'!$H$26</f>
        <v>0</v>
      </c>
      <c r="AR25" s="19"/>
      <c r="AS25" s="20">
        <f>'[21]Eric G'!$C$26</f>
        <v>0</v>
      </c>
      <c r="AT25" s="19"/>
      <c r="AU25" s="36">
        <f>'[21]Eric G'!$C$27</f>
        <v>3</v>
      </c>
      <c r="AV25" s="19"/>
      <c r="AW25" s="20">
        <f>'[21]Eric G'!$H$23</f>
        <v>0</v>
      </c>
      <c r="AX25" s="46"/>
      <c r="AY25" s="18">
        <f>'[21]Eric D'!$H$24</f>
        <v>0</v>
      </c>
      <c r="AZ25" s="19"/>
      <c r="BA25" s="20">
        <f>'[21]Eric D'!$C$24</f>
        <v>0</v>
      </c>
      <c r="BB25" s="19"/>
      <c r="BC25" s="20">
        <f>'[21]Eric D'!$C$25</f>
        <v>0</v>
      </c>
      <c r="BD25" s="19"/>
      <c r="BE25" s="20">
        <f>'[21]Eric D'!$H$25</f>
        <v>0</v>
      </c>
      <c r="BF25" s="19"/>
      <c r="BG25" s="20">
        <f>'[21]Eric D'!$H$26</f>
        <v>0</v>
      </c>
      <c r="BH25" s="19"/>
      <c r="BI25" s="20">
        <f>'[21]Eric D'!$C$26</f>
        <v>0</v>
      </c>
      <c r="BJ25" s="19"/>
      <c r="BK25" s="36">
        <f>'[21]Eric D'!$C$27</f>
        <v>3</v>
      </c>
      <c r="BL25" s="19"/>
      <c r="BM25" s="20">
        <f>'[21]Eric D'!$H$23</f>
        <v>0</v>
      </c>
      <c r="BN25" s="46"/>
      <c r="BO25" s="62">
        <f>[21]Philippe!$H$24</f>
        <v>0</v>
      </c>
      <c r="BP25" s="19"/>
      <c r="BQ25" s="20">
        <f>[21]Philippe!$C$24</f>
        <v>0</v>
      </c>
      <c r="BR25" s="19"/>
      <c r="BS25" s="20">
        <f>[21]Philippe!$C$25</f>
        <v>0</v>
      </c>
      <c r="BT25" s="19"/>
      <c r="BU25" s="20">
        <f>[21]Philippe!$H$25</f>
        <v>0</v>
      </c>
      <c r="BV25" s="19"/>
      <c r="BW25" s="20">
        <f>[21]Philippe!$H$26</f>
        <v>0</v>
      </c>
      <c r="BX25" s="19"/>
      <c r="BY25" s="53">
        <f>[21]Philippe!$C$26</f>
        <v>0</v>
      </c>
      <c r="BZ25" s="19"/>
      <c r="CA25" s="20">
        <f>[21]Philippe!$C$27</f>
        <v>3</v>
      </c>
      <c r="CB25" s="19"/>
      <c r="CC25" s="20">
        <f>[21]Philippe!$H$23</f>
        <v>0</v>
      </c>
      <c r="CD25" s="42"/>
      <c r="CE25" s="62">
        <f>[21]Florent!$H$24</f>
        <v>0</v>
      </c>
      <c r="CF25" s="19"/>
      <c r="CG25" s="20">
        <f>[21]Florent!$C$24</f>
        <v>0</v>
      </c>
      <c r="CH25" s="19"/>
      <c r="CI25" s="20">
        <f>[21]Florent!$C$25</f>
        <v>0</v>
      </c>
      <c r="CJ25" s="19"/>
      <c r="CK25" s="20">
        <f>[21]Florent!$H$25</f>
        <v>0</v>
      </c>
      <c r="CL25" s="19"/>
      <c r="CM25" s="20">
        <f>[21]Florent!$H$26</f>
        <v>0</v>
      </c>
      <c r="CN25" s="19"/>
      <c r="CO25" s="20">
        <f>[21]Florent!$C$26</f>
        <v>0</v>
      </c>
      <c r="CP25" s="19"/>
      <c r="CQ25" s="20">
        <f>[21]Florent!$C$27</f>
        <v>3</v>
      </c>
      <c r="CR25" s="19"/>
      <c r="CS25" s="20">
        <f>[21]Florent!$H$23</f>
        <v>0</v>
      </c>
      <c r="CT25" s="42"/>
      <c r="CU25" s="18">
        <f>[21]Seb!$H$24</f>
        <v>0</v>
      </c>
      <c r="CV25" s="19"/>
      <c r="CW25" s="20">
        <f>[21]Seb!$C$24</f>
        <v>0</v>
      </c>
      <c r="CX25" s="19"/>
      <c r="CY25" s="20">
        <f>[21]Seb!$C$25</f>
        <v>0</v>
      </c>
      <c r="CZ25" s="19"/>
      <c r="DA25" s="20">
        <f>[21]Seb!$H$25</f>
        <v>0</v>
      </c>
      <c r="DB25" s="19"/>
      <c r="DC25" s="20">
        <f>[21]Seb!$H$26</f>
        <v>0</v>
      </c>
      <c r="DD25" s="31"/>
      <c r="DE25" s="20">
        <f>[21]Seb!$C$26</f>
        <v>0</v>
      </c>
      <c r="DF25" s="19"/>
      <c r="DG25" s="18">
        <f>[21]Seb!$C$27</f>
        <v>3</v>
      </c>
      <c r="DH25" s="19"/>
      <c r="DI25" s="20">
        <f>[21]Seb!$H$23</f>
        <v>0</v>
      </c>
      <c r="DJ25" s="19"/>
      <c r="DK25" s="1">
        <v>5</v>
      </c>
    </row>
    <row r="26" spans="1:115" s="2" customFormat="1" ht="9.6" customHeight="1" thickBot="1">
      <c r="A26" s="26"/>
      <c r="B26" s="28">
        <v>23</v>
      </c>
      <c r="C26" s="18">
        <f>[23]Bruno!$H$24</f>
        <v>0</v>
      </c>
      <c r="D26" s="19"/>
      <c r="E26" s="20">
        <f>[23]Bruno!$C$24</f>
        <v>0</v>
      </c>
      <c r="F26" s="19"/>
      <c r="G26" s="20">
        <f>[23]Bruno!$C$25</f>
        <v>0</v>
      </c>
      <c r="H26" s="19"/>
      <c r="I26" s="20">
        <f>[23]Bruno!$H$25</f>
        <v>0</v>
      </c>
      <c r="J26" s="19"/>
      <c r="K26" s="20">
        <f>[23]Bruno!$H$26</f>
        <v>0</v>
      </c>
      <c r="L26" s="19"/>
      <c r="M26" s="20">
        <f>[23]Bruno!$C$26</f>
        <v>0</v>
      </c>
      <c r="N26" s="19"/>
      <c r="O26" s="36">
        <f>[23]Bruno!$C$27</f>
        <v>3</v>
      </c>
      <c r="P26" s="19"/>
      <c r="Q26" s="20">
        <f>[23]Bruno!$H$23</f>
        <v>0</v>
      </c>
      <c r="R26" s="42"/>
      <c r="S26" s="18">
        <f>[23]JLuc!$H$24</f>
        <v>0</v>
      </c>
      <c r="T26" s="19"/>
      <c r="U26" s="20">
        <f>[23]JLuc!$C$24</f>
        <v>0</v>
      </c>
      <c r="V26" s="19"/>
      <c r="W26" s="20">
        <f>[23]JLuc!$C$25</f>
        <v>0</v>
      </c>
      <c r="X26" s="19"/>
      <c r="Y26" s="20">
        <f>[23]JLuc!$H$25</f>
        <v>0</v>
      </c>
      <c r="Z26" s="19"/>
      <c r="AA26" s="20">
        <f>[23]JLuc!$H$26</f>
        <v>0</v>
      </c>
      <c r="AB26" s="30"/>
      <c r="AC26" s="20">
        <f>[23]JLuc!$C$26</f>
        <v>0</v>
      </c>
      <c r="AD26" s="19"/>
      <c r="AE26" s="36">
        <f>[23]JLuc!$C$27</f>
        <v>3</v>
      </c>
      <c r="AF26" s="19"/>
      <c r="AG26" s="20">
        <f>[23]JLuc!$H$23</f>
        <v>0</v>
      </c>
      <c r="AH26" s="42"/>
      <c r="AI26" s="18">
        <f>'[23]Eric G'!$H$24</f>
        <v>0</v>
      </c>
      <c r="AJ26" s="19"/>
      <c r="AK26" s="20">
        <f>'[23]Eric G'!$C$24</f>
        <v>0</v>
      </c>
      <c r="AL26" s="19"/>
      <c r="AM26" s="20">
        <f>'[23]Eric G'!$C$25</f>
        <v>0</v>
      </c>
      <c r="AN26" s="19"/>
      <c r="AO26" s="20">
        <f>'[23]Eric G'!$H$25</f>
        <v>0</v>
      </c>
      <c r="AP26" s="19"/>
      <c r="AQ26" s="20">
        <f>'[23]Eric G'!$H$26</f>
        <v>0</v>
      </c>
      <c r="AR26" s="19"/>
      <c r="AS26" s="20">
        <f>'[23]Eric G'!$C$26</f>
        <v>0</v>
      </c>
      <c r="AT26" s="19"/>
      <c r="AU26" s="36">
        <f>'[23]Eric G'!$C$27</f>
        <v>3</v>
      </c>
      <c r="AV26" s="19"/>
      <c r="AW26" s="20">
        <f>'[23]Eric G'!$H$23</f>
        <v>0</v>
      </c>
      <c r="AX26" s="46"/>
      <c r="AY26" s="18">
        <f>'[23]Eric D'!$H$24</f>
        <v>0</v>
      </c>
      <c r="AZ26" s="19"/>
      <c r="BA26" s="20">
        <f>'[23]Eric D'!$C$24</f>
        <v>0</v>
      </c>
      <c r="BB26" s="19"/>
      <c r="BC26" s="20">
        <f>'[23]Eric D'!$C$25</f>
        <v>0</v>
      </c>
      <c r="BD26" s="19"/>
      <c r="BE26" s="20">
        <f>'[23]Eric D'!$H$25</f>
        <v>0</v>
      </c>
      <c r="BF26" s="19"/>
      <c r="BG26" s="20">
        <f>'[23]Eric D'!$H$26</f>
        <v>0</v>
      </c>
      <c r="BH26" s="19"/>
      <c r="BI26" s="20">
        <f>'[23]Eric D'!$C$26</f>
        <v>0</v>
      </c>
      <c r="BJ26" s="19"/>
      <c r="BK26" s="36">
        <f>'[23]Eric D'!$C$27</f>
        <v>3</v>
      </c>
      <c r="BL26" s="19"/>
      <c r="BM26" s="20">
        <f>'[23]Eric D'!$H$23</f>
        <v>0</v>
      </c>
      <c r="BN26" s="46"/>
      <c r="BO26" s="62">
        <f>[23]Philippe!$H$24</f>
        <v>0</v>
      </c>
      <c r="BP26" s="19"/>
      <c r="BQ26" s="20">
        <f>[23]Philippe!$C$24</f>
        <v>0</v>
      </c>
      <c r="BR26" s="19"/>
      <c r="BS26" s="20">
        <f>[23]Philippe!$C$25</f>
        <v>0</v>
      </c>
      <c r="BT26" s="19"/>
      <c r="BU26" s="20">
        <f>[23]Philippe!$H$25</f>
        <v>0</v>
      </c>
      <c r="BV26" s="19"/>
      <c r="BW26" s="20">
        <f>[23]Philippe!$H$26</f>
        <v>0</v>
      </c>
      <c r="BX26" s="19"/>
      <c r="BY26" s="53">
        <f>[23]Philippe!$C$26</f>
        <v>0</v>
      </c>
      <c r="BZ26" s="19"/>
      <c r="CA26" s="20">
        <f>[23]Philippe!$C$27</f>
        <v>3</v>
      </c>
      <c r="CB26" s="19"/>
      <c r="CC26" s="20">
        <f>[23]Philippe!$H$23</f>
        <v>0</v>
      </c>
      <c r="CD26" s="42"/>
      <c r="CE26" s="62">
        <f>[23]Florent!$H$24</f>
        <v>0</v>
      </c>
      <c r="CF26" s="19"/>
      <c r="CG26" s="20">
        <f>[23]Florent!$C$24</f>
        <v>0</v>
      </c>
      <c r="CH26" s="19"/>
      <c r="CI26" s="20">
        <f>[23]Florent!$C$25</f>
        <v>0</v>
      </c>
      <c r="CJ26" s="19"/>
      <c r="CK26" s="20">
        <f>[23]Florent!$H$25</f>
        <v>0</v>
      </c>
      <c r="CL26" s="19"/>
      <c r="CM26" s="20">
        <f>[23]Florent!$H$26</f>
        <v>0</v>
      </c>
      <c r="CN26" s="19"/>
      <c r="CO26" s="20">
        <f>[23]Florent!$C$26</f>
        <v>0</v>
      </c>
      <c r="CP26" s="19"/>
      <c r="CQ26" s="20">
        <f>[23]Florent!$C$27</f>
        <v>3</v>
      </c>
      <c r="CR26" s="19"/>
      <c r="CS26" s="20">
        <f>[23]Florent!$H$23</f>
        <v>0</v>
      </c>
      <c r="CT26" s="42"/>
      <c r="CU26" s="18">
        <f>[23]Seb!$H$24</f>
        <v>0</v>
      </c>
      <c r="CV26" s="19"/>
      <c r="CW26" s="20">
        <f>[23]Seb!$C$24</f>
        <v>0</v>
      </c>
      <c r="CX26" s="19"/>
      <c r="CY26" s="20">
        <f>[23]Seb!$C$25</f>
        <v>0</v>
      </c>
      <c r="CZ26" s="19"/>
      <c r="DA26" s="20">
        <f>[23]Seb!$H$25</f>
        <v>0</v>
      </c>
      <c r="DB26" s="19"/>
      <c r="DC26" s="20">
        <f>[23]Seb!$H$26</f>
        <v>0</v>
      </c>
      <c r="DD26" s="31"/>
      <c r="DE26" s="20">
        <f>[23]Seb!$C$26</f>
        <v>0</v>
      </c>
      <c r="DF26" s="19"/>
      <c r="DG26" s="18">
        <f>[23]Seb!$C$27</f>
        <v>3</v>
      </c>
      <c r="DH26" s="19"/>
      <c r="DI26" s="20">
        <f>[23]Seb!$H$23</f>
        <v>0</v>
      </c>
      <c r="DJ26" s="19"/>
      <c r="DK26" s="1">
        <v>6</v>
      </c>
    </row>
    <row r="27" spans="1:115" s="2" customFormat="1" ht="9.6" customHeight="1" thickBot="1">
      <c r="A27" s="26"/>
      <c r="B27" s="28">
        <v>24</v>
      </c>
      <c r="C27" s="18">
        <f>[24]Bruno!$H$24</f>
        <v>0</v>
      </c>
      <c r="D27" s="19"/>
      <c r="E27" s="20">
        <f>[24]Bruno!$C$24</f>
        <v>0</v>
      </c>
      <c r="F27" s="19"/>
      <c r="G27" s="20">
        <f>[24]Bruno!$C$25</f>
        <v>0</v>
      </c>
      <c r="H27" s="19"/>
      <c r="I27" s="20">
        <f>[24]Bruno!$H$25</f>
        <v>0</v>
      </c>
      <c r="J27" s="19"/>
      <c r="K27" s="20">
        <f>[24]Bruno!$H$26</f>
        <v>0</v>
      </c>
      <c r="L27" s="19"/>
      <c r="M27" s="20">
        <f>[24]Bruno!$C$26</f>
        <v>0</v>
      </c>
      <c r="N27" s="19"/>
      <c r="O27" s="36">
        <f>[24]Bruno!$C$27</f>
        <v>3</v>
      </c>
      <c r="P27" s="19"/>
      <c r="Q27" s="20">
        <f>[24]Bruno!$H$23</f>
        <v>0</v>
      </c>
      <c r="R27" s="42"/>
      <c r="S27" s="18">
        <f>[24]JLuc!$H$24</f>
        <v>0</v>
      </c>
      <c r="T27" s="19"/>
      <c r="U27" s="20">
        <f>[24]JLuc!$C$24</f>
        <v>0</v>
      </c>
      <c r="V27" s="19"/>
      <c r="W27" s="20">
        <f>[24]JLuc!$C$25</f>
        <v>0</v>
      </c>
      <c r="X27" s="19"/>
      <c r="Y27" s="20">
        <f>[24]JLuc!$H$25</f>
        <v>0</v>
      </c>
      <c r="Z27" s="19"/>
      <c r="AA27" s="20">
        <f>[24]JLuc!$H$26</f>
        <v>0</v>
      </c>
      <c r="AB27" s="30"/>
      <c r="AC27" s="20">
        <f>[24]JLuc!$C$26</f>
        <v>0</v>
      </c>
      <c r="AD27" s="19"/>
      <c r="AE27" s="36">
        <f>[24]JLuc!$C$27</f>
        <v>3</v>
      </c>
      <c r="AF27" s="19"/>
      <c r="AG27" s="20">
        <f>[24]JLuc!$H$23</f>
        <v>0</v>
      </c>
      <c r="AH27" s="42"/>
      <c r="AI27" s="18">
        <f>'[24]Eric G'!$H$24</f>
        <v>0</v>
      </c>
      <c r="AJ27" s="19"/>
      <c r="AK27" s="20">
        <f>'[24]Eric G'!$C$24</f>
        <v>0</v>
      </c>
      <c r="AL27" s="19"/>
      <c r="AM27" s="20">
        <f>'[24]Eric G'!$C$25</f>
        <v>0</v>
      </c>
      <c r="AN27" s="19"/>
      <c r="AO27" s="20">
        <f>'[24]Eric G'!$H$25</f>
        <v>0</v>
      </c>
      <c r="AP27" s="19"/>
      <c r="AQ27" s="20">
        <f>'[24]Eric G'!$H$26</f>
        <v>0</v>
      </c>
      <c r="AR27" s="19"/>
      <c r="AS27" s="20">
        <f>'[24]Eric G'!$C$26</f>
        <v>0</v>
      </c>
      <c r="AT27" s="19"/>
      <c r="AU27" s="36">
        <f>'[24]Eric G'!$C$27</f>
        <v>3</v>
      </c>
      <c r="AV27" s="19"/>
      <c r="AW27" s="20">
        <f>'[24]Eric G'!$H$23</f>
        <v>0</v>
      </c>
      <c r="AX27" s="46"/>
      <c r="AY27" s="18">
        <f>'[24]Eric D'!$H$24</f>
        <v>0</v>
      </c>
      <c r="AZ27" s="19"/>
      <c r="BA27" s="20">
        <f>'[24]Eric D'!$C$24</f>
        <v>0</v>
      </c>
      <c r="BB27" s="19"/>
      <c r="BC27" s="20">
        <f>'[24]Eric D'!$C$25</f>
        <v>0</v>
      </c>
      <c r="BD27" s="19"/>
      <c r="BE27" s="20">
        <f>'[24]Eric D'!$H$25</f>
        <v>0</v>
      </c>
      <c r="BF27" s="19"/>
      <c r="BG27" s="20">
        <f>'[24]Eric D'!$H$26</f>
        <v>0</v>
      </c>
      <c r="BH27" s="19"/>
      <c r="BI27" s="20">
        <f>'[24]Eric D'!$C$26</f>
        <v>0</v>
      </c>
      <c r="BJ27" s="19"/>
      <c r="BK27" s="36">
        <f>'[24]Eric D'!$C$27</f>
        <v>3</v>
      </c>
      <c r="BL27" s="19"/>
      <c r="BM27" s="20">
        <f>'[24]Eric D'!$H$23</f>
        <v>0</v>
      </c>
      <c r="BN27" s="46"/>
      <c r="BO27" s="62">
        <f>[24]Philippe!$H$24</f>
        <v>0</v>
      </c>
      <c r="BP27" s="19"/>
      <c r="BQ27" s="20">
        <f>[24]Philippe!$C$24</f>
        <v>0</v>
      </c>
      <c r="BR27" s="19"/>
      <c r="BS27" s="20">
        <f>[24]Philippe!$C$25</f>
        <v>0</v>
      </c>
      <c r="BT27" s="19"/>
      <c r="BU27" s="20">
        <f>[24]Philippe!$H$25</f>
        <v>0</v>
      </c>
      <c r="BV27" s="19"/>
      <c r="BW27" s="20">
        <f>[24]Philippe!$H$26</f>
        <v>0</v>
      </c>
      <c r="BX27" s="19"/>
      <c r="BY27" s="53">
        <f>[24]Philippe!$C$26</f>
        <v>0</v>
      </c>
      <c r="BZ27" s="19"/>
      <c r="CA27" s="20">
        <f>[24]Philippe!$C$27</f>
        <v>3</v>
      </c>
      <c r="CB27" s="19"/>
      <c r="CC27" s="20">
        <f>[24]Philippe!$H$23</f>
        <v>0</v>
      </c>
      <c r="CD27" s="42"/>
      <c r="CE27" s="62">
        <f>[24]Florent!$H$24</f>
        <v>0</v>
      </c>
      <c r="CF27" s="19"/>
      <c r="CG27" s="20">
        <f>[24]Florent!$C$24</f>
        <v>0</v>
      </c>
      <c r="CH27" s="19"/>
      <c r="CI27" s="20">
        <f>[24]Florent!$C$25</f>
        <v>0</v>
      </c>
      <c r="CJ27" s="19"/>
      <c r="CK27" s="20">
        <f>[24]Florent!$H$25</f>
        <v>0</v>
      </c>
      <c r="CL27" s="19"/>
      <c r="CM27" s="20">
        <f>[24]Florent!$H$26</f>
        <v>0</v>
      </c>
      <c r="CN27" s="19"/>
      <c r="CO27" s="20">
        <f>[24]Florent!$C$26</f>
        <v>0</v>
      </c>
      <c r="CP27" s="19"/>
      <c r="CQ27" s="20">
        <f>[24]Florent!$C$27</f>
        <v>3</v>
      </c>
      <c r="CR27" s="19"/>
      <c r="CS27" s="20">
        <f>[24]Florent!$H$23</f>
        <v>0</v>
      </c>
      <c r="CT27" s="42"/>
      <c r="CU27" s="18">
        <f>[24]Seb!$H$24</f>
        <v>0</v>
      </c>
      <c r="CV27" s="19"/>
      <c r="CW27" s="20">
        <f>[24]Seb!$C$24</f>
        <v>0</v>
      </c>
      <c r="CX27" s="19"/>
      <c r="CY27" s="20">
        <f>[24]Seb!$C$25</f>
        <v>0</v>
      </c>
      <c r="CZ27" s="19"/>
      <c r="DA27" s="20">
        <f>[24]Seb!$H$25</f>
        <v>0</v>
      </c>
      <c r="DB27" s="19"/>
      <c r="DC27" s="20">
        <f>[24]Seb!$H$26</f>
        <v>0</v>
      </c>
      <c r="DD27" s="31"/>
      <c r="DE27" s="20">
        <f>[24]Seb!$C$26</f>
        <v>0</v>
      </c>
      <c r="DF27" s="19"/>
      <c r="DG27" s="18">
        <f>[24]Seb!$C$27</f>
        <v>3</v>
      </c>
      <c r="DH27" s="19"/>
      <c r="DI27" s="20">
        <f>[24]Seb!$H$23</f>
        <v>0</v>
      </c>
      <c r="DJ27" s="19"/>
      <c r="DK27" s="1">
        <v>7</v>
      </c>
    </row>
    <row r="28" spans="1:115" s="2" customFormat="1" ht="9.6" customHeight="1" thickBot="1">
      <c r="A28" s="26"/>
      <c r="B28" s="28">
        <v>25</v>
      </c>
      <c r="C28" s="18">
        <f>[25]Bruno!$H$24</f>
        <v>0</v>
      </c>
      <c r="D28" s="19"/>
      <c r="E28" s="20">
        <f>[25]Bruno!$C$24</f>
        <v>0</v>
      </c>
      <c r="F28" s="19"/>
      <c r="G28" s="20">
        <f>[25]Bruno!$C$25</f>
        <v>0</v>
      </c>
      <c r="H28" s="19"/>
      <c r="I28" s="20">
        <f>[25]Bruno!$H$25</f>
        <v>0</v>
      </c>
      <c r="J28" s="19"/>
      <c r="K28" s="20">
        <f>[25]Bruno!$H$26</f>
        <v>0</v>
      </c>
      <c r="L28" s="19"/>
      <c r="M28" s="20">
        <f>[25]Bruno!$C$26</f>
        <v>0</v>
      </c>
      <c r="N28" s="19"/>
      <c r="O28" s="36">
        <f>[25]Bruno!$C$27</f>
        <v>3</v>
      </c>
      <c r="P28" s="19"/>
      <c r="Q28" s="20">
        <f>[25]Bruno!$H$23</f>
        <v>0</v>
      </c>
      <c r="R28" s="42"/>
      <c r="S28" s="18">
        <f>[25]JLuc!$H$24</f>
        <v>0</v>
      </c>
      <c r="T28" s="19"/>
      <c r="U28" s="20">
        <f>[25]JLuc!$C$24</f>
        <v>0</v>
      </c>
      <c r="V28" s="19"/>
      <c r="W28" s="20">
        <f>[25]JLuc!$C$25</f>
        <v>0</v>
      </c>
      <c r="X28" s="19"/>
      <c r="Y28" s="20">
        <f>[25]JLuc!$H$25</f>
        <v>0</v>
      </c>
      <c r="Z28" s="19"/>
      <c r="AA28" s="20">
        <f>[25]JLuc!$H$26</f>
        <v>0</v>
      </c>
      <c r="AB28" s="30"/>
      <c r="AC28" s="20">
        <f>[25]JLuc!$C$26</f>
        <v>0</v>
      </c>
      <c r="AD28" s="19"/>
      <c r="AE28" s="36">
        <f>[25]JLuc!$C$27</f>
        <v>3</v>
      </c>
      <c r="AF28" s="19"/>
      <c r="AG28" s="20">
        <f>[25]JLuc!$H$23</f>
        <v>0</v>
      </c>
      <c r="AH28" s="42"/>
      <c r="AI28" s="18">
        <f>'[25]Eric G'!$H$24</f>
        <v>0</v>
      </c>
      <c r="AJ28" s="19"/>
      <c r="AK28" s="20">
        <f>'[25]Eric G'!$C$24</f>
        <v>0</v>
      </c>
      <c r="AL28" s="19"/>
      <c r="AM28" s="20">
        <f>'[25]Eric G'!$C$25</f>
        <v>0</v>
      </c>
      <c r="AN28" s="19"/>
      <c r="AO28" s="20">
        <f>'[25]Eric G'!$H$25</f>
        <v>0</v>
      </c>
      <c r="AP28" s="19"/>
      <c r="AQ28" s="20">
        <f>'[25]Eric G'!$H$26</f>
        <v>0</v>
      </c>
      <c r="AR28" s="19"/>
      <c r="AS28" s="20">
        <f>'[25]Eric G'!$C$26</f>
        <v>0</v>
      </c>
      <c r="AT28" s="19"/>
      <c r="AU28" s="36">
        <f>'[25]Eric G'!$C$27</f>
        <v>3</v>
      </c>
      <c r="AV28" s="19"/>
      <c r="AW28" s="20">
        <f>'[25]Eric G'!$H$23</f>
        <v>0</v>
      </c>
      <c r="AX28" s="46"/>
      <c r="AY28" s="18">
        <f>'[25]Eric D'!$H$24</f>
        <v>0</v>
      </c>
      <c r="AZ28" s="19"/>
      <c r="BA28" s="20">
        <f>'[25]Eric D'!$C$24</f>
        <v>0</v>
      </c>
      <c r="BB28" s="19"/>
      <c r="BC28" s="20">
        <f>'[25]Eric D'!$C$25</f>
        <v>0</v>
      </c>
      <c r="BD28" s="19"/>
      <c r="BE28" s="20">
        <f>'[25]Eric D'!$H$25</f>
        <v>0</v>
      </c>
      <c r="BF28" s="19"/>
      <c r="BG28" s="20">
        <f>'[25]Eric D'!$H$26</f>
        <v>0</v>
      </c>
      <c r="BH28" s="19"/>
      <c r="BI28" s="20">
        <f>'[25]Eric D'!$C$26</f>
        <v>0</v>
      </c>
      <c r="BJ28" s="19"/>
      <c r="BK28" s="36">
        <f>'[25]Eric D'!$C$27</f>
        <v>3</v>
      </c>
      <c r="BL28" s="19"/>
      <c r="BM28" s="20">
        <f>'[25]Eric D'!$H$23</f>
        <v>0</v>
      </c>
      <c r="BN28" s="46"/>
      <c r="BO28" s="62">
        <f>[25]Philippe!$H$24</f>
        <v>0</v>
      </c>
      <c r="BP28" s="19"/>
      <c r="BQ28" s="20">
        <f>[25]Philippe!$C$24</f>
        <v>0</v>
      </c>
      <c r="BR28" s="19"/>
      <c r="BS28" s="20">
        <f>[25]Philippe!$C$25</f>
        <v>0</v>
      </c>
      <c r="BT28" s="19"/>
      <c r="BU28" s="20">
        <f>[25]Philippe!$H$25</f>
        <v>0</v>
      </c>
      <c r="BV28" s="19"/>
      <c r="BW28" s="20">
        <f>[25]Philippe!$H$26</f>
        <v>0</v>
      </c>
      <c r="BX28" s="19"/>
      <c r="BY28" s="64">
        <f>[25]Philippe!$C$26</f>
        <v>0</v>
      </c>
      <c r="BZ28" s="19"/>
      <c r="CA28" s="20">
        <f>[25]Philippe!$C$27</f>
        <v>3</v>
      </c>
      <c r="CB28" s="19"/>
      <c r="CC28" s="20">
        <f>[25]Philippe!$H$23</f>
        <v>0</v>
      </c>
      <c r="CD28" s="42"/>
      <c r="CE28" s="62">
        <f>[25]Florent!$H$24</f>
        <v>0</v>
      </c>
      <c r="CF28" s="19"/>
      <c r="CG28" s="20">
        <f>[25]Florent!$C$24</f>
        <v>0</v>
      </c>
      <c r="CH28" s="19"/>
      <c r="CI28" s="20">
        <f>[25]Florent!$C$25</f>
        <v>0</v>
      </c>
      <c r="CJ28" s="19"/>
      <c r="CK28" s="20">
        <f>[25]Florent!$H$25</f>
        <v>0</v>
      </c>
      <c r="CL28" s="19"/>
      <c r="CM28" s="20">
        <f>[25]Florent!$H$26</f>
        <v>0</v>
      </c>
      <c r="CN28" s="19"/>
      <c r="CO28" s="20">
        <f>[25]Florent!$C$26</f>
        <v>0</v>
      </c>
      <c r="CP28" s="19"/>
      <c r="CQ28" s="20">
        <f>[25]Florent!$C$27</f>
        <v>3</v>
      </c>
      <c r="CR28" s="19"/>
      <c r="CS28" s="20">
        <f>[25]Florent!$H$23</f>
        <v>0</v>
      </c>
      <c r="CT28" s="42"/>
      <c r="CU28" s="18">
        <f>[25]Seb!$H$24</f>
        <v>0</v>
      </c>
      <c r="CV28" s="19"/>
      <c r="CW28" s="20">
        <f>[25]Seb!$C$24</f>
        <v>0</v>
      </c>
      <c r="CX28" s="19"/>
      <c r="CY28" s="20">
        <f>[25]Seb!$C$25</f>
        <v>0</v>
      </c>
      <c r="CZ28" s="19"/>
      <c r="DA28" s="20">
        <f>[25]Seb!$H$25</f>
        <v>0</v>
      </c>
      <c r="DB28" s="19"/>
      <c r="DC28" s="20">
        <f>[25]Seb!$H$26</f>
        <v>0</v>
      </c>
      <c r="DD28" s="31"/>
      <c r="DE28" s="20">
        <f>[25]Seb!$C$26</f>
        <v>0</v>
      </c>
      <c r="DF28" s="19"/>
      <c r="DG28" s="18">
        <f>[25]Seb!$C$27</f>
        <v>3</v>
      </c>
      <c r="DH28" s="19"/>
      <c r="DI28" s="20">
        <f>[25]Seb!$H$23</f>
        <v>0</v>
      </c>
      <c r="DJ28" s="19"/>
      <c r="DK28" s="1">
        <v>8</v>
      </c>
    </row>
    <row r="29" spans="1:115" s="2" customFormat="1" ht="9.6" customHeight="1" thickBot="1">
      <c r="A29" s="26"/>
      <c r="B29" s="28">
        <v>26</v>
      </c>
      <c r="C29" s="18">
        <f>[26]Bruno!$H$24</f>
        <v>0</v>
      </c>
      <c r="D29" s="19"/>
      <c r="E29" s="20">
        <f>[26]Bruno!$C$24</f>
        <v>0</v>
      </c>
      <c r="F29" s="19"/>
      <c r="G29" s="20">
        <f>[26]Bruno!$C$25</f>
        <v>0</v>
      </c>
      <c r="H29" s="19"/>
      <c r="I29" s="20">
        <f>[26]Bruno!$H$25</f>
        <v>0</v>
      </c>
      <c r="J29" s="19"/>
      <c r="K29" s="20">
        <f>[26]Bruno!$H$26</f>
        <v>0</v>
      </c>
      <c r="L29" s="19"/>
      <c r="M29" s="63">
        <f>[26]Bruno!$C$26</f>
        <v>0</v>
      </c>
      <c r="N29" s="19"/>
      <c r="O29" s="36">
        <f>[26]Bruno!$C$27</f>
        <v>3</v>
      </c>
      <c r="P29" s="19"/>
      <c r="Q29" s="20">
        <f>[26]Bruno!$H$23</f>
        <v>0</v>
      </c>
      <c r="R29" s="42"/>
      <c r="S29" s="18">
        <f>[26]JLuc!$H$24</f>
        <v>0</v>
      </c>
      <c r="T29" s="19"/>
      <c r="U29" s="20">
        <f>[26]JLuc!$C$24</f>
        <v>0</v>
      </c>
      <c r="V29" s="19"/>
      <c r="W29" s="20">
        <f>[26]JLuc!$C$25</f>
        <v>0</v>
      </c>
      <c r="X29" s="19"/>
      <c r="Y29" s="20">
        <f>[26]JLuc!$H$25</f>
        <v>0</v>
      </c>
      <c r="Z29" s="19"/>
      <c r="AA29" s="20">
        <f>[26]JLuc!$H$26</f>
        <v>0</v>
      </c>
      <c r="AB29" s="30"/>
      <c r="AC29" s="20">
        <f>[26]JLuc!$C$26</f>
        <v>0</v>
      </c>
      <c r="AD29" s="19"/>
      <c r="AE29" s="36">
        <f>[26]JLuc!$C$27</f>
        <v>3</v>
      </c>
      <c r="AF29" s="19"/>
      <c r="AG29" s="20">
        <f>[26]JLuc!$H$23</f>
        <v>0</v>
      </c>
      <c r="AH29" s="42"/>
      <c r="AI29" s="18">
        <f>'[26]Eric G'!$H$24</f>
        <v>0</v>
      </c>
      <c r="AJ29" s="19"/>
      <c r="AK29" s="20">
        <f>'[26]Eric G'!$C$24</f>
        <v>0</v>
      </c>
      <c r="AL29" s="19"/>
      <c r="AM29" s="20">
        <f>'[26]Eric G'!$C$25</f>
        <v>0</v>
      </c>
      <c r="AN29" s="19"/>
      <c r="AO29" s="20">
        <f>'[26]Eric G'!$H$25</f>
        <v>0</v>
      </c>
      <c r="AP29" s="19"/>
      <c r="AQ29" s="20">
        <f>'[26]Eric G'!$H$26</f>
        <v>0</v>
      </c>
      <c r="AR29" s="19"/>
      <c r="AS29" s="20">
        <f>'[26]Eric G'!$C$26</f>
        <v>0</v>
      </c>
      <c r="AT29" s="19"/>
      <c r="AU29" s="36">
        <f>'[26]Eric G'!$C$27</f>
        <v>3</v>
      </c>
      <c r="AV29" s="19"/>
      <c r="AW29" s="20">
        <f>'[26]Eric G'!$H$23</f>
        <v>0</v>
      </c>
      <c r="AX29" s="46"/>
      <c r="AY29" s="18">
        <f>'[26]Eric D'!$H$24</f>
        <v>0</v>
      </c>
      <c r="AZ29" s="19"/>
      <c r="BA29" s="20">
        <f>'[26]Eric D'!$C$24</f>
        <v>0</v>
      </c>
      <c r="BB29" s="19"/>
      <c r="BC29" s="20">
        <f>'[26]Eric D'!$C$25</f>
        <v>0</v>
      </c>
      <c r="BD29" s="19"/>
      <c r="BE29" s="20">
        <f>'[26]Eric D'!$H$25</f>
        <v>0</v>
      </c>
      <c r="BF29" s="19"/>
      <c r="BG29" s="20">
        <f>'[26]Eric D'!$H$26</f>
        <v>0</v>
      </c>
      <c r="BH29" s="19"/>
      <c r="BI29" s="20">
        <f>'[26]Eric D'!$C$26</f>
        <v>0</v>
      </c>
      <c r="BJ29" s="19"/>
      <c r="BK29" s="36">
        <f>'[26]Eric D'!$C$27</f>
        <v>3</v>
      </c>
      <c r="BL29" s="19"/>
      <c r="BM29" s="20">
        <f>'[26]Eric D'!$H$23</f>
        <v>0</v>
      </c>
      <c r="BN29" s="46"/>
      <c r="BO29" s="62">
        <f>[26]Philippe!$H$24</f>
        <v>0</v>
      </c>
      <c r="BP29" s="19"/>
      <c r="BQ29" s="20">
        <f>[26]Philippe!$C$24</f>
        <v>0</v>
      </c>
      <c r="BR29" s="19"/>
      <c r="BS29" s="20">
        <f>[26]Philippe!$C$25</f>
        <v>0</v>
      </c>
      <c r="BT29" s="19"/>
      <c r="BU29" s="20">
        <f>[26]Philippe!$H$25</f>
        <v>0</v>
      </c>
      <c r="BV29" s="19"/>
      <c r="BW29" s="20">
        <f>[26]Philippe!$H$26</f>
        <v>0</v>
      </c>
      <c r="BX29" s="19"/>
      <c r="BY29" s="64">
        <f>[26]Philippe!$C$26</f>
        <v>0</v>
      </c>
      <c r="BZ29" s="19"/>
      <c r="CA29" s="20">
        <f>[26]Philippe!$C$27</f>
        <v>3</v>
      </c>
      <c r="CB29" s="19"/>
      <c r="CC29" s="20">
        <f>[26]Philippe!$H$23</f>
        <v>0</v>
      </c>
      <c r="CD29" s="42"/>
      <c r="CE29" s="62">
        <f>[26]Florent!$H$24</f>
        <v>0</v>
      </c>
      <c r="CF29" s="19"/>
      <c r="CG29" s="20">
        <f>[26]Florent!$C$24</f>
        <v>0</v>
      </c>
      <c r="CH29" s="19"/>
      <c r="CI29" s="20">
        <f>[26]Florent!$C$25</f>
        <v>0</v>
      </c>
      <c r="CJ29" s="19"/>
      <c r="CK29" s="20">
        <f>[26]Florent!$H$25</f>
        <v>0</v>
      </c>
      <c r="CL29" s="19"/>
      <c r="CM29" s="20">
        <f>[26]Florent!$H$26</f>
        <v>0</v>
      </c>
      <c r="CN29" s="19"/>
      <c r="CO29" s="20">
        <f>[26]Florent!$C$26</f>
        <v>0</v>
      </c>
      <c r="CP29" s="19"/>
      <c r="CQ29" s="20">
        <f>[26]Florent!$C$27</f>
        <v>3</v>
      </c>
      <c r="CR29" s="19"/>
      <c r="CS29" s="20">
        <f>[26]Florent!$H$23</f>
        <v>0</v>
      </c>
      <c r="CT29" s="42"/>
      <c r="CU29" s="18">
        <f>[26]Seb!$H$24</f>
        <v>0</v>
      </c>
      <c r="CV29" s="19"/>
      <c r="CW29" s="20">
        <f>[26]Seb!$C$24</f>
        <v>0</v>
      </c>
      <c r="CX29" s="19"/>
      <c r="CY29" s="20">
        <f>[26]Seb!$C$25</f>
        <v>0</v>
      </c>
      <c r="CZ29" s="19"/>
      <c r="DA29" s="20">
        <f>[26]Seb!$H$25</f>
        <v>0</v>
      </c>
      <c r="DB29" s="19"/>
      <c r="DC29" s="20">
        <f>[26]Seb!$H$26</f>
        <v>0</v>
      </c>
      <c r="DD29" s="31"/>
      <c r="DE29" s="63">
        <f>[26]Seb!$C$26</f>
        <v>0</v>
      </c>
      <c r="DF29" s="19"/>
      <c r="DG29" s="18">
        <f>[26]Seb!$C$27</f>
        <v>3</v>
      </c>
      <c r="DH29" s="19"/>
      <c r="DI29" s="20">
        <f>[26]Seb!$H$23</f>
        <v>0</v>
      </c>
      <c r="DJ29" s="19"/>
      <c r="DK29" s="1">
        <v>9</v>
      </c>
    </row>
    <row r="30" spans="1:115" s="2" customFormat="1" ht="9.6" customHeight="1" thickBot="1">
      <c r="A30" s="26"/>
      <c r="B30" s="28">
        <v>27</v>
      </c>
      <c r="C30" s="18">
        <f>[27]Bruno!$H$24</f>
        <v>0</v>
      </c>
      <c r="D30" s="19"/>
      <c r="E30" s="20">
        <f>[27]Bruno!$C$24</f>
        <v>0</v>
      </c>
      <c r="F30" s="19"/>
      <c r="G30" s="20">
        <f>[27]Bruno!$C$25</f>
        <v>0</v>
      </c>
      <c r="H30" s="19"/>
      <c r="I30" s="20">
        <f>[27]Bruno!$H$25</f>
        <v>0</v>
      </c>
      <c r="J30" s="19"/>
      <c r="K30" s="20">
        <f>[27]Bruno!$H$26</f>
        <v>0</v>
      </c>
      <c r="L30" s="19"/>
      <c r="M30" s="20">
        <f>[27]Bruno!$C$26</f>
        <v>0</v>
      </c>
      <c r="N30" s="19"/>
      <c r="O30" s="36">
        <f>[27]Bruno!$C$27</f>
        <v>3</v>
      </c>
      <c r="P30" s="19"/>
      <c r="Q30" s="20">
        <f>[27]Bruno!$H$23</f>
        <v>0</v>
      </c>
      <c r="R30" s="42"/>
      <c r="S30" s="18">
        <f>[27]JLuc!$H$24</f>
        <v>0</v>
      </c>
      <c r="T30" s="19"/>
      <c r="U30" s="20">
        <f>[27]JLuc!$C$24</f>
        <v>0</v>
      </c>
      <c r="V30" s="19"/>
      <c r="W30" s="20">
        <f>[27]JLuc!$C$25</f>
        <v>0</v>
      </c>
      <c r="X30" s="19"/>
      <c r="Y30" s="20">
        <f>[27]JLuc!$H$25</f>
        <v>0</v>
      </c>
      <c r="Z30" s="19"/>
      <c r="AA30" s="20">
        <f>[27]JLuc!$H$26</f>
        <v>0</v>
      </c>
      <c r="AB30" s="30"/>
      <c r="AC30" s="20">
        <f>[27]JLuc!$C$26</f>
        <v>0</v>
      </c>
      <c r="AD30" s="19"/>
      <c r="AE30" s="36">
        <f>[27]JLuc!$C$27</f>
        <v>3</v>
      </c>
      <c r="AF30" s="19"/>
      <c r="AG30" s="20">
        <f>[27]JLuc!$H$23</f>
        <v>0</v>
      </c>
      <c r="AH30" s="42"/>
      <c r="AI30" s="18">
        <f>'[27]Eric G'!$H$24</f>
        <v>0</v>
      </c>
      <c r="AJ30" s="19"/>
      <c r="AK30" s="20">
        <f>'[27]Eric G'!$C$24</f>
        <v>0</v>
      </c>
      <c r="AL30" s="19"/>
      <c r="AM30" s="20">
        <f>'[27]Eric G'!$C$25</f>
        <v>0</v>
      </c>
      <c r="AN30" s="19"/>
      <c r="AO30" s="20">
        <f>'[27]Eric G'!$H$25</f>
        <v>0</v>
      </c>
      <c r="AP30" s="19"/>
      <c r="AQ30" s="20">
        <f>'[27]Eric G'!$H$26</f>
        <v>0</v>
      </c>
      <c r="AR30" s="19"/>
      <c r="AS30" s="20">
        <f>'[27]Eric G'!$C$26</f>
        <v>0</v>
      </c>
      <c r="AT30" s="19"/>
      <c r="AU30" s="36">
        <f>'[27]Eric G'!$C$27</f>
        <v>3</v>
      </c>
      <c r="AV30" s="19"/>
      <c r="AW30" s="20">
        <f>'[27]Eric G'!$H$23</f>
        <v>0</v>
      </c>
      <c r="AX30" s="46"/>
      <c r="AY30" s="18">
        <f>'[27]Eric D'!$H$24</f>
        <v>0</v>
      </c>
      <c r="AZ30" s="19"/>
      <c r="BA30" s="20">
        <f>'[27]Eric D'!$C$24</f>
        <v>0</v>
      </c>
      <c r="BB30" s="19"/>
      <c r="BC30" s="20">
        <f>'[27]Eric D'!$C$25</f>
        <v>0</v>
      </c>
      <c r="BD30" s="19"/>
      <c r="BE30" s="20">
        <f>'[27]Eric D'!$H$25</f>
        <v>0</v>
      </c>
      <c r="BF30" s="19"/>
      <c r="BG30" s="20">
        <f>'[27]Eric D'!$H$26</f>
        <v>0</v>
      </c>
      <c r="BH30" s="19"/>
      <c r="BI30" s="63">
        <f>'[27]Eric D'!$C$26</f>
        <v>0</v>
      </c>
      <c r="BJ30" s="19"/>
      <c r="BK30" s="36">
        <f>'[27]Eric D'!$C$27</f>
        <v>3</v>
      </c>
      <c r="BL30" s="19"/>
      <c r="BM30" s="20">
        <f>'[27]Eric D'!$H$23</f>
        <v>0</v>
      </c>
      <c r="BN30" s="46"/>
      <c r="BO30" s="62">
        <f>[27]Philippe!$H$24</f>
        <v>0</v>
      </c>
      <c r="BP30" s="19"/>
      <c r="BQ30" s="20">
        <f>[27]Philippe!$C$24</f>
        <v>0</v>
      </c>
      <c r="BR30" s="19"/>
      <c r="BS30" s="20">
        <f>[27]Philippe!$C$25</f>
        <v>0</v>
      </c>
      <c r="BT30" s="19"/>
      <c r="BU30" s="20">
        <f>[27]Philippe!$H$25</f>
        <v>0</v>
      </c>
      <c r="BV30" s="19"/>
      <c r="BW30" s="20">
        <f>[27]Philippe!$H$26</f>
        <v>0</v>
      </c>
      <c r="BX30" s="19"/>
      <c r="BY30" s="64">
        <f>[27]Philippe!$C$26</f>
        <v>0</v>
      </c>
      <c r="BZ30" s="19"/>
      <c r="CA30" s="20">
        <f>[27]Philippe!$C$27</f>
        <v>3</v>
      </c>
      <c r="CB30" s="19"/>
      <c r="CC30" s="20">
        <f>[27]Philippe!$H$23</f>
        <v>0</v>
      </c>
      <c r="CD30" s="42"/>
      <c r="CE30" s="62">
        <f>[27]Florent!$H$24</f>
        <v>0</v>
      </c>
      <c r="CF30" s="19"/>
      <c r="CG30" s="20">
        <f>[27]Florent!$C$24</f>
        <v>0</v>
      </c>
      <c r="CH30" s="19"/>
      <c r="CI30" s="20">
        <f>[27]Florent!$C$25</f>
        <v>0</v>
      </c>
      <c r="CJ30" s="19"/>
      <c r="CK30" s="20">
        <f>[27]Florent!$H$25</f>
        <v>0</v>
      </c>
      <c r="CL30" s="19"/>
      <c r="CM30" s="20">
        <f>[27]Florent!$H$26</f>
        <v>0</v>
      </c>
      <c r="CN30" s="19"/>
      <c r="CO30" s="20">
        <f>[27]Florent!$C$26</f>
        <v>0</v>
      </c>
      <c r="CP30" s="19"/>
      <c r="CQ30" s="20">
        <f>[27]Florent!$C$27</f>
        <v>3</v>
      </c>
      <c r="CR30" s="19"/>
      <c r="CS30" s="20">
        <f>[27]Florent!$H$23</f>
        <v>0</v>
      </c>
      <c r="CT30" s="42"/>
      <c r="CU30" s="18">
        <f>[27]Seb!$H$24</f>
        <v>0</v>
      </c>
      <c r="CV30" s="19"/>
      <c r="CW30" s="20">
        <f>[27]Seb!$C$24</f>
        <v>0</v>
      </c>
      <c r="CX30" s="19"/>
      <c r="CY30" s="20">
        <f>[27]Seb!$C$25</f>
        <v>0</v>
      </c>
      <c r="CZ30" s="19"/>
      <c r="DA30" s="20">
        <f>[27]Seb!$H$25</f>
        <v>0</v>
      </c>
      <c r="DB30" s="19"/>
      <c r="DC30" s="20">
        <f>[27]Seb!$H$26</f>
        <v>0</v>
      </c>
      <c r="DD30" s="31"/>
      <c r="DE30" s="20">
        <f>[27]Seb!$C$26</f>
        <v>0</v>
      </c>
      <c r="DF30" s="19"/>
      <c r="DG30" s="18">
        <f>[27]Seb!$C$27</f>
        <v>3</v>
      </c>
      <c r="DH30" s="19"/>
      <c r="DI30" s="20">
        <f>[27]Seb!$H$23</f>
        <v>0</v>
      </c>
      <c r="DJ30" s="19"/>
      <c r="DK30" s="1">
        <v>10</v>
      </c>
    </row>
    <row r="31" spans="1:115" s="2" customFormat="1" ht="9.6" customHeight="1" thickBot="1">
      <c r="A31" s="26"/>
      <c r="B31" s="28">
        <v>28</v>
      </c>
      <c r="C31" s="18">
        <f>[28]Bruno!$H$24</f>
        <v>0</v>
      </c>
      <c r="D31" s="19"/>
      <c r="E31" s="20">
        <f>[28]Bruno!$C$24</f>
        <v>0</v>
      </c>
      <c r="F31" s="19"/>
      <c r="G31" s="20">
        <f>[28]Bruno!$C$25</f>
        <v>0</v>
      </c>
      <c r="H31" s="19"/>
      <c r="I31" s="20">
        <f>[28]Bruno!$H$25</f>
        <v>0</v>
      </c>
      <c r="J31" s="19"/>
      <c r="K31" s="20">
        <f>[28]Bruno!$H$26</f>
        <v>0</v>
      </c>
      <c r="L31" s="19"/>
      <c r="M31" s="20">
        <f>[28]Bruno!$C$26</f>
        <v>0</v>
      </c>
      <c r="N31" s="19"/>
      <c r="O31" s="36">
        <f>[28]Bruno!$C$27</f>
        <v>3</v>
      </c>
      <c r="P31" s="19"/>
      <c r="Q31" s="20">
        <f>[28]Bruno!$H$23</f>
        <v>0</v>
      </c>
      <c r="R31" s="42"/>
      <c r="S31" s="18">
        <f>[28]JLuc!$H$24</f>
        <v>0</v>
      </c>
      <c r="T31" s="19"/>
      <c r="U31" s="20">
        <f>[28]JLuc!$C$24</f>
        <v>0</v>
      </c>
      <c r="V31" s="19"/>
      <c r="W31" s="20">
        <f>[28]JLuc!$C$25</f>
        <v>0</v>
      </c>
      <c r="X31" s="19"/>
      <c r="Y31" s="20">
        <f>[28]JLuc!$H$25</f>
        <v>0</v>
      </c>
      <c r="Z31" s="19"/>
      <c r="AA31" s="20">
        <f>[28]JLuc!$H$26</f>
        <v>0</v>
      </c>
      <c r="AB31" s="30"/>
      <c r="AC31" s="20">
        <f>[28]JLuc!$C$26</f>
        <v>0</v>
      </c>
      <c r="AD31" s="19"/>
      <c r="AE31" s="36">
        <f>[28]JLuc!$C$27</f>
        <v>3</v>
      </c>
      <c r="AF31" s="19"/>
      <c r="AG31" s="20">
        <f>[28]JLuc!$H$23</f>
        <v>0</v>
      </c>
      <c r="AH31" s="42"/>
      <c r="AI31" s="18">
        <f>'[28]Eric G'!$H$24</f>
        <v>0</v>
      </c>
      <c r="AJ31" s="19"/>
      <c r="AK31" s="20">
        <f>'[28]Eric G'!$C$24</f>
        <v>0</v>
      </c>
      <c r="AL31" s="19"/>
      <c r="AM31" s="20">
        <f>'[28]Eric G'!$C$25</f>
        <v>0</v>
      </c>
      <c r="AN31" s="19"/>
      <c r="AO31" s="20">
        <f>'[28]Eric G'!$H$25</f>
        <v>0</v>
      </c>
      <c r="AP31" s="19"/>
      <c r="AQ31" s="20">
        <f>'[28]Eric G'!$H$26</f>
        <v>0</v>
      </c>
      <c r="AR31" s="19"/>
      <c r="AS31" s="20">
        <f>'[28]Eric G'!$C$26</f>
        <v>0</v>
      </c>
      <c r="AT31" s="19"/>
      <c r="AU31" s="36">
        <f>'[28]Eric G'!$C$27</f>
        <v>3</v>
      </c>
      <c r="AV31" s="19"/>
      <c r="AW31" s="20">
        <f>'[28]Eric G'!$H$23</f>
        <v>0</v>
      </c>
      <c r="AX31" s="46"/>
      <c r="AY31" s="18">
        <f>'[28]Eric D'!$H$24</f>
        <v>0</v>
      </c>
      <c r="AZ31" s="19"/>
      <c r="BA31" s="20">
        <f>'[28]Eric D'!$C$24</f>
        <v>0</v>
      </c>
      <c r="BB31" s="19"/>
      <c r="BC31" s="20">
        <f>'[28]Eric D'!$C$25</f>
        <v>0</v>
      </c>
      <c r="BD31" s="19"/>
      <c r="BE31" s="20">
        <f>'[28]Eric D'!$H$25</f>
        <v>0</v>
      </c>
      <c r="BF31" s="19"/>
      <c r="BG31" s="20">
        <f>'[28]Eric D'!$H$26</f>
        <v>0</v>
      </c>
      <c r="BH31" s="19"/>
      <c r="BI31" s="63">
        <f>'[28]Eric D'!$C$26</f>
        <v>0</v>
      </c>
      <c r="BJ31" s="19"/>
      <c r="BK31" s="36">
        <f>'[28]Eric D'!$C$27</f>
        <v>3</v>
      </c>
      <c r="BL31" s="19"/>
      <c r="BM31" s="20">
        <f>'[28]Eric D'!$H$23</f>
        <v>0</v>
      </c>
      <c r="BN31" s="46"/>
      <c r="BO31" s="62">
        <f>[28]Philippe!$H$24</f>
        <v>0</v>
      </c>
      <c r="BP31" s="19"/>
      <c r="BQ31" s="20">
        <f>[28]Philippe!$C$24</f>
        <v>0</v>
      </c>
      <c r="BR31" s="19"/>
      <c r="BS31" s="20">
        <f>[28]Philippe!$C$25</f>
        <v>0</v>
      </c>
      <c r="BT31" s="19"/>
      <c r="BU31" s="20">
        <f>[28]Philippe!$H$25</f>
        <v>0</v>
      </c>
      <c r="BV31" s="19"/>
      <c r="BW31" s="20">
        <f>[28]Philippe!$H$26</f>
        <v>0</v>
      </c>
      <c r="BX31" s="19"/>
      <c r="BY31" s="64">
        <f>[28]Philippe!$C$26</f>
        <v>0</v>
      </c>
      <c r="BZ31" s="19"/>
      <c r="CA31" s="20">
        <f>[28]Philippe!$C$27</f>
        <v>3</v>
      </c>
      <c r="CB31" s="19"/>
      <c r="CC31" s="20">
        <f>[28]Philippe!$H$23</f>
        <v>0</v>
      </c>
      <c r="CD31" s="42"/>
      <c r="CE31" s="62">
        <f>[28]Florent!$H$24</f>
        <v>0</v>
      </c>
      <c r="CF31" s="19"/>
      <c r="CG31" s="20">
        <f>[28]Florent!$C$24</f>
        <v>0</v>
      </c>
      <c r="CH31" s="19"/>
      <c r="CI31" s="20">
        <f>[28]Florent!$C$25</f>
        <v>0</v>
      </c>
      <c r="CJ31" s="19"/>
      <c r="CK31" s="20">
        <f>[28]Florent!$H$25</f>
        <v>0</v>
      </c>
      <c r="CL31" s="19"/>
      <c r="CM31" s="20">
        <f>[28]Florent!$H$26</f>
        <v>0</v>
      </c>
      <c r="CN31" s="19"/>
      <c r="CO31" s="20">
        <f>[28]Florent!$C$26</f>
        <v>0</v>
      </c>
      <c r="CP31" s="19"/>
      <c r="CQ31" s="20">
        <f>[28]Florent!$C$27</f>
        <v>3</v>
      </c>
      <c r="CR31" s="19"/>
      <c r="CS31" s="20">
        <f>[28]Florent!$H$23</f>
        <v>0</v>
      </c>
      <c r="CT31" s="42"/>
      <c r="CU31" s="18">
        <f>[28]Seb!$H$24</f>
        <v>0</v>
      </c>
      <c r="CV31" s="19"/>
      <c r="CW31" s="20">
        <f>[28]Seb!$C$24</f>
        <v>0</v>
      </c>
      <c r="CX31" s="19"/>
      <c r="CY31" s="20">
        <f>[28]Seb!$C$25</f>
        <v>0</v>
      </c>
      <c r="CZ31" s="19"/>
      <c r="DA31" s="20">
        <f>[28]Seb!$H$25</f>
        <v>0</v>
      </c>
      <c r="DB31" s="19"/>
      <c r="DC31" s="20">
        <f>[28]Seb!$H$26</f>
        <v>0</v>
      </c>
      <c r="DD31" s="31"/>
      <c r="DE31" s="20">
        <f>[28]Seb!$C$26</f>
        <v>0</v>
      </c>
      <c r="DF31" s="19"/>
      <c r="DG31" s="18">
        <f>[28]Seb!$C$27</f>
        <v>3</v>
      </c>
      <c r="DH31" s="19"/>
      <c r="DI31" s="20">
        <f>[28]Seb!$H$23</f>
        <v>0</v>
      </c>
      <c r="DJ31" s="19"/>
      <c r="DK31" s="1">
        <v>11</v>
      </c>
    </row>
    <row r="32" spans="1:115" s="76" customFormat="1" ht="9.6" customHeight="1" thickBot="1">
      <c r="A32" s="67"/>
      <c r="B32" s="68">
        <v>29</v>
      </c>
      <c r="C32" s="69">
        <f>[29]Bruno!$H$24</f>
        <v>0</v>
      </c>
      <c r="D32" s="63"/>
      <c r="E32" s="63">
        <f>[30]Bruno!$C$24</f>
        <v>0</v>
      </c>
      <c r="F32" s="63"/>
      <c r="G32" s="63">
        <f>[30]Bruno!$C$25</f>
        <v>0</v>
      </c>
      <c r="H32" s="63"/>
      <c r="I32" s="63">
        <f>[30]Bruno!$H$25</f>
        <v>0</v>
      </c>
      <c r="J32" s="63"/>
      <c r="K32" s="63">
        <f>[30]Bruno!$H$26</f>
        <v>0</v>
      </c>
      <c r="L32" s="63"/>
      <c r="M32" s="63">
        <f>[30]Bruno!$C$26</f>
        <v>0</v>
      </c>
      <c r="N32" s="63"/>
      <c r="O32" s="70">
        <f>[30]Bruno!$C$27</f>
        <v>3</v>
      </c>
      <c r="P32" s="63"/>
      <c r="Q32" s="63">
        <f>[30]Bruno!$H$23</f>
        <v>0</v>
      </c>
      <c r="R32" s="71"/>
      <c r="S32" s="69">
        <f>[30]JLuc!$H$24</f>
        <v>0</v>
      </c>
      <c r="T32" s="63"/>
      <c r="U32" s="63">
        <f>[30]JLuc!$C$24</f>
        <v>0</v>
      </c>
      <c r="V32" s="63"/>
      <c r="W32" s="63">
        <f>[30]JLuc!$C$25</f>
        <v>0</v>
      </c>
      <c r="X32" s="63"/>
      <c r="Y32" s="63">
        <f>[30]JLuc!$H$25</f>
        <v>0</v>
      </c>
      <c r="Z32" s="63"/>
      <c r="AA32" s="63">
        <f>[30]JLuc!$H$26</f>
        <v>0</v>
      </c>
      <c r="AB32" s="63"/>
      <c r="AC32" s="63">
        <f>[30]JLuc!$C$26</f>
        <v>0</v>
      </c>
      <c r="AD32" s="63"/>
      <c r="AE32" s="70">
        <f>[30]JLuc!$C$27</f>
        <v>3</v>
      </c>
      <c r="AF32" s="63"/>
      <c r="AG32" s="63">
        <f>[30]JLuc!$H$23</f>
        <v>0</v>
      </c>
      <c r="AH32" s="71"/>
      <c r="AI32" s="69">
        <f>'[31]Eric G'!$H$24</f>
        <v>0</v>
      </c>
      <c r="AJ32" s="63"/>
      <c r="AK32" s="63">
        <f>'[31]Eric G'!$C$24</f>
        <v>0</v>
      </c>
      <c r="AL32" s="63"/>
      <c r="AM32" s="63">
        <f>'[31]Eric G'!$C$25</f>
        <v>0</v>
      </c>
      <c r="AN32" s="63"/>
      <c r="AO32" s="63">
        <f>'[31]Eric G'!$H$25</f>
        <v>0</v>
      </c>
      <c r="AP32" s="63"/>
      <c r="AQ32" s="63">
        <f>'[31]Eric G'!$H$26</f>
        <v>0</v>
      </c>
      <c r="AR32" s="63"/>
      <c r="AS32" s="63">
        <f>'[31]Eric G'!$C$26</f>
        <v>0</v>
      </c>
      <c r="AT32" s="63"/>
      <c r="AU32" s="70">
        <f>'[31]Eric G'!$C$27</f>
        <v>3</v>
      </c>
      <c r="AV32" s="63"/>
      <c r="AW32" s="63">
        <f>'[31]Eric G'!$H$23</f>
        <v>0</v>
      </c>
      <c r="AX32" s="73"/>
      <c r="AY32" s="69">
        <f>'[30]Eric D'!$H$24</f>
        <v>0</v>
      </c>
      <c r="AZ32" s="63"/>
      <c r="BA32" s="63">
        <f>'[30]Eric D'!$C$24</f>
        <v>0</v>
      </c>
      <c r="BB32" s="63"/>
      <c r="BC32" s="63">
        <f>'[30]Eric D'!$C$25</f>
        <v>0</v>
      </c>
      <c r="BD32" s="63"/>
      <c r="BE32" s="63">
        <f>'[30]Eric D'!$H$25</f>
        <v>0</v>
      </c>
      <c r="BF32" s="63"/>
      <c r="BG32" s="63">
        <f>'[30]Eric D'!$H$26</f>
        <v>0</v>
      </c>
      <c r="BH32" s="63"/>
      <c r="BI32" s="63">
        <f>'[30]Eric D'!$C$26</f>
        <v>0</v>
      </c>
      <c r="BJ32" s="63"/>
      <c r="BK32" s="70">
        <f>'[30]Eric D'!$C$27</f>
        <v>3</v>
      </c>
      <c r="BL32" s="63"/>
      <c r="BM32" s="63">
        <f>'[30]Eric D'!$H$23</f>
        <v>0</v>
      </c>
      <c r="BN32" s="71"/>
      <c r="BO32" s="69">
        <f>[30]Philippe!$H$24</f>
        <v>0</v>
      </c>
      <c r="BP32" s="63"/>
      <c r="BQ32" s="63">
        <f>[30]Philippe!$C$24</f>
        <v>0</v>
      </c>
      <c r="BR32" s="63"/>
      <c r="BS32" s="63">
        <f>[30]Philippe!$C$25</f>
        <v>0</v>
      </c>
      <c r="BT32" s="63"/>
      <c r="BU32" s="63">
        <f>[30]Philippe!$H$25</f>
        <v>0</v>
      </c>
      <c r="BV32" s="63"/>
      <c r="BW32" s="63">
        <f>[30]Philippe!$H$26</f>
        <v>0</v>
      </c>
      <c r="BX32" s="63"/>
      <c r="BY32" s="63">
        <f>[30]Philippe!$C$26</f>
        <v>0</v>
      </c>
      <c r="BZ32" s="63"/>
      <c r="CA32" s="70">
        <f>[30]Philippe!$C$27</f>
        <v>3</v>
      </c>
      <c r="CB32" s="63"/>
      <c r="CC32" s="63">
        <f>[30]Philippe!$H$23</f>
        <v>0</v>
      </c>
      <c r="CD32" s="71"/>
      <c r="CE32" s="69">
        <f>[30]Florent!$H$24</f>
        <v>0</v>
      </c>
      <c r="CF32" s="63"/>
      <c r="CG32" s="63">
        <f>[30]Florent!$C$24</f>
        <v>0</v>
      </c>
      <c r="CH32" s="63"/>
      <c r="CI32" s="63">
        <f>[30]Florent!$C$25</f>
        <v>0</v>
      </c>
      <c r="CJ32" s="63"/>
      <c r="CK32" s="63">
        <f>[30]Florent!$H$25</f>
        <v>0</v>
      </c>
      <c r="CL32" s="63"/>
      <c r="CM32" s="63">
        <f>[30]Florent!$H$26</f>
        <v>0</v>
      </c>
      <c r="CN32" s="63"/>
      <c r="CO32" s="63">
        <f>[30]Florent!$C$26</f>
        <v>0</v>
      </c>
      <c r="CP32" s="63"/>
      <c r="CQ32" s="70">
        <f>[30]Florent!$C$27</f>
        <v>3</v>
      </c>
      <c r="CR32" s="63"/>
      <c r="CS32" s="63">
        <f>[30]Florent!$H$23</f>
        <v>0</v>
      </c>
      <c r="CT32" s="71"/>
      <c r="CU32" s="69">
        <f>[30]Seb!$H$24</f>
        <v>0</v>
      </c>
      <c r="CV32" s="63"/>
      <c r="CW32" s="63">
        <f>[30]Seb!$C$24</f>
        <v>0</v>
      </c>
      <c r="CX32" s="63"/>
      <c r="CY32" s="63">
        <f>[30]Seb!$C$25</f>
        <v>0</v>
      </c>
      <c r="CZ32" s="63"/>
      <c r="DA32" s="63">
        <f>[30]Seb!$H$25</f>
        <v>0</v>
      </c>
      <c r="DB32" s="63"/>
      <c r="DC32" s="63">
        <f>[30]Seb!$H$26</f>
        <v>0</v>
      </c>
      <c r="DD32" s="63"/>
      <c r="DE32" s="63">
        <f>[30]Seb!$C$26</f>
        <v>0</v>
      </c>
      <c r="DF32" s="63"/>
      <c r="DG32" s="70">
        <f>[30]Seb!$C$27</f>
        <v>3</v>
      </c>
      <c r="DH32" s="63"/>
      <c r="DI32" s="63">
        <f>[30]Seb!$H$23</f>
        <v>0</v>
      </c>
      <c r="DJ32" s="71"/>
      <c r="DK32" s="75">
        <v>12</v>
      </c>
    </row>
    <row r="33" spans="1:115" s="2" customFormat="1" ht="9.6" customHeight="1" thickBot="1">
      <c r="A33" s="26"/>
      <c r="B33" s="28">
        <v>30</v>
      </c>
      <c r="C33" s="18">
        <f>[32]Bruno!$H$24</f>
        <v>0</v>
      </c>
      <c r="D33" s="19"/>
      <c r="E33" s="20">
        <f>[32]Bruno!$C$24</f>
        <v>0</v>
      </c>
      <c r="F33" s="19"/>
      <c r="G33" s="20">
        <f>[32]Bruno!$C$25</f>
        <v>0</v>
      </c>
      <c r="H33" s="19"/>
      <c r="I33" s="20">
        <f>[32]Bruno!$H$25</f>
        <v>0</v>
      </c>
      <c r="J33" s="19"/>
      <c r="K33" s="20">
        <f>[32]Bruno!$H$26</f>
        <v>0</v>
      </c>
      <c r="L33" s="19"/>
      <c r="M33" s="20">
        <f>[32]Bruno!$C$26</f>
        <v>0</v>
      </c>
      <c r="N33" s="19"/>
      <c r="O33" s="36">
        <f>[32]Bruno!$C$27</f>
        <v>3</v>
      </c>
      <c r="P33" s="19"/>
      <c r="Q33" s="20">
        <f>[32]Bruno!$H$23</f>
        <v>0</v>
      </c>
      <c r="R33" s="42"/>
      <c r="S33" s="18">
        <f>[32]JLuc!$H$24</f>
        <v>0</v>
      </c>
      <c r="T33" s="19"/>
      <c r="U33" s="20">
        <f>[32]JLuc!$C$24</f>
        <v>0</v>
      </c>
      <c r="V33" s="19"/>
      <c r="W33" s="20">
        <f>[32]JLuc!$C$25</f>
        <v>0</v>
      </c>
      <c r="X33" s="19"/>
      <c r="Y33" s="20">
        <f>[32]JLuc!$H$25</f>
        <v>0</v>
      </c>
      <c r="Z33" s="19"/>
      <c r="AA33" s="20">
        <f>[32]JLuc!$H$26</f>
        <v>0</v>
      </c>
      <c r="AB33" s="19"/>
      <c r="AC33" s="20">
        <f>[32]JLuc!$C$26</f>
        <v>0</v>
      </c>
      <c r="AD33" s="19"/>
      <c r="AE33" s="36">
        <f>[32]JLuc!$C$27</f>
        <v>3</v>
      </c>
      <c r="AF33" s="19"/>
      <c r="AG33" s="20">
        <f>[32]JLuc!$H$23</f>
        <v>0</v>
      </c>
      <c r="AH33" s="42"/>
      <c r="AI33" s="18">
        <f>'[31]Eric G'!$H$24</f>
        <v>0</v>
      </c>
      <c r="AJ33" s="19"/>
      <c r="AK33" s="20">
        <f>'[31]Eric G'!$C$24</f>
        <v>0</v>
      </c>
      <c r="AL33" s="19"/>
      <c r="AM33" s="20">
        <f>'[31]Eric G'!$C$25</f>
        <v>0</v>
      </c>
      <c r="AN33" s="19"/>
      <c r="AO33" s="20">
        <f>'[31]Eric G'!$H$25</f>
        <v>0</v>
      </c>
      <c r="AP33" s="19"/>
      <c r="AQ33" s="20">
        <f>'[31]Eric G'!$H$26</f>
        <v>0</v>
      </c>
      <c r="AR33" s="19"/>
      <c r="AS33" s="20">
        <f>'[31]Eric G'!$C$26</f>
        <v>0</v>
      </c>
      <c r="AT33" s="19"/>
      <c r="AU33" s="36">
        <f>'[31]Eric G'!$C$27</f>
        <v>3</v>
      </c>
      <c r="AV33" s="19"/>
      <c r="AW33" s="20">
        <f>'[31]Eric G'!$H$23</f>
        <v>0</v>
      </c>
      <c r="AX33" s="46"/>
      <c r="AY33" s="18">
        <f>'[32]Eric D'!$H$24</f>
        <v>0</v>
      </c>
      <c r="AZ33" s="19"/>
      <c r="BA33" s="20">
        <f>'[32]Eric D'!$C$24</f>
        <v>0</v>
      </c>
      <c r="BB33" s="19"/>
      <c r="BC33" s="20">
        <f>'[32]Eric D'!$C$25</f>
        <v>0</v>
      </c>
      <c r="BD33" s="19"/>
      <c r="BE33" s="20">
        <f>'[32]Eric D'!$H$25</f>
        <v>0</v>
      </c>
      <c r="BF33" s="19"/>
      <c r="BG33" s="20">
        <f>'[32]Eric D'!$H$26</f>
        <v>0</v>
      </c>
      <c r="BH33" s="19"/>
      <c r="BI33" s="20">
        <f>'[32]Eric D'!$C$26</f>
        <v>0</v>
      </c>
      <c r="BJ33" s="19"/>
      <c r="BK33" s="36">
        <f>'[32]Eric D'!$C$27</f>
        <v>3</v>
      </c>
      <c r="BL33" s="19"/>
      <c r="BM33" s="20">
        <f>'[32]Eric D'!$H$23</f>
        <v>0</v>
      </c>
      <c r="BN33" s="42"/>
      <c r="BO33" s="18">
        <f>[32]Philippe!$H$24</f>
        <v>0</v>
      </c>
      <c r="BP33" s="19"/>
      <c r="BQ33" s="20">
        <f>[32]Philippe!$C$24</f>
        <v>0</v>
      </c>
      <c r="BR33" s="19"/>
      <c r="BS33" s="20">
        <f>[32]Philippe!$C$25</f>
        <v>0</v>
      </c>
      <c r="BT33" s="19"/>
      <c r="BU33" s="20">
        <f>[32]Philippe!$H$25</f>
        <v>0</v>
      </c>
      <c r="BV33" s="19"/>
      <c r="BW33" s="20">
        <f>[32]Philippe!$H$26</f>
        <v>0</v>
      </c>
      <c r="BX33" s="19"/>
      <c r="BY33" s="20">
        <f>[32]Philippe!$C$26</f>
        <v>0</v>
      </c>
      <c r="BZ33" s="19"/>
      <c r="CA33" s="36">
        <f>[32]Philippe!$C$27</f>
        <v>3</v>
      </c>
      <c r="CB33" s="19"/>
      <c r="CC33" s="20">
        <f>[32]Philippe!$H$23</f>
        <v>0</v>
      </c>
      <c r="CD33" s="42"/>
      <c r="CE33" s="18">
        <f>[32]Florent!$H$24</f>
        <v>0</v>
      </c>
      <c r="CF33" s="19"/>
      <c r="CG33" s="20">
        <f>[32]Florent!$C$24</f>
        <v>0</v>
      </c>
      <c r="CH33" s="19"/>
      <c r="CI33" s="20">
        <f>[32]Florent!$C$25</f>
        <v>0</v>
      </c>
      <c r="CJ33" s="19"/>
      <c r="CK33" s="20">
        <f>[32]Florent!$H$25</f>
        <v>0</v>
      </c>
      <c r="CL33" s="19"/>
      <c r="CM33" s="20">
        <f>[32]Florent!$H$26</f>
        <v>0</v>
      </c>
      <c r="CN33" s="19"/>
      <c r="CO33" s="20">
        <f>[32]Florent!$C$26</f>
        <v>0</v>
      </c>
      <c r="CP33" s="19"/>
      <c r="CQ33" s="36">
        <f>[32]Florent!$C$27</f>
        <v>3</v>
      </c>
      <c r="CR33" s="19"/>
      <c r="CS33" s="20">
        <f>[32]Florent!$H$23</f>
        <v>0</v>
      </c>
      <c r="CT33" s="42"/>
      <c r="CU33" s="18">
        <f>[32]Seb!$H$24</f>
        <v>0</v>
      </c>
      <c r="CV33" s="19"/>
      <c r="CW33" s="20">
        <f>[32]Seb!$C$24</f>
        <v>0</v>
      </c>
      <c r="CX33" s="19"/>
      <c r="CY33" s="20">
        <f>[32]Seb!$C$25</f>
        <v>0</v>
      </c>
      <c r="CZ33" s="19"/>
      <c r="DA33" s="20">
        <f>[32]Seb!$H$25</f>
        <v>0</v>
      </c>
      <c r="DB33" s="19"/>
      <c r="DC33" s="20">
        <f>[32]Seb!$H$26</f>
        <v>0</v>
      </c>
      <c r="DD33" s="19"/>
      <c r="DE33" s="20">
        <f>[32]Seb!$C$26</f>
        <v>0</v>
      </c>
      <c r="DF33" s="19"/>
      <c r="DG33" s="36">
        <f>[32]Seb!$C$27</f>
        <v>3</v>
      </c>
      <c r="DH33" s="19"/>
      <c r="DI33" s="20">
        <f>[32]Seb!$H$23</f>
        <v>0</v>
      </c>
      <c r="DJ33" s="42"/>
      <c r="DK33" s="1">
        <v>13</v>
      </c>
    </row>
    <row r="34" spans="1:115" s="2" customFormat="1" ht="9.6" customHeight="1" thickBot="1">
      <c r="A34" s="26"/>
      <c r="B34" s="28">
        <v>31</v>
      </c>
      <c r="C34" s="18">
        <f>[33]Bruno!$H$24</f>
        <v>0</v>
      </c>
      <c r="D34" s="19"/>
      <c r="E34" s="20">
        <f>[33]Bruno!$C$24</f>
        <v>0</v>
      </c>
      <c r="F34" s="19"/>
      <c r="G34" s="20">
        <f>[33]Bruno!$C$25</f>
        <v>0</v>
      </c>
      <c r="H34" s="19"/>
      <c r="I34" s="20">
        <f>[33]Bruno!$H$25</f>
        <v>0</v>
      </c>
      <c r="J34" s="19"/>
      <c r="K34" s="20">
        <f>[33]Bruno!$H$26</f>
        <v>0</v>
      </c>
      <c r="L34" s="19"/>
      <c r="M34" s="20">
        <f>[33]Bruno!$C$26</f>
        <v>0</v>
      </c>
      <c r="N34" s="19"/>
      <c r="O34" s="36">
        <f>[33]Bruno!$C$27</f>
        <v>3</v>
      </c>
      <c r="P34" s="19"/>
      <c r="Q34" s="20">
        <f>[33]Bruno!$H$23</f>
        <v>0</v>
      </c>
      <c r="R34" s="42"/>
      <c r="S34" s="18">
        <f>[33]JLuc!$H$24</f>
        <v>0</v>
      </c>
      <c r="T34" s="19"/>
      <c r="U34" s="20">
        <f>[33]JLuc!$C$24</f>
        <v>0</v>
      </c>
      <c r="V34" s="19"/>
      <c r="W34" s="20">
        <f>[33]JLuc!$C$25</f>
        <v>0</v>
      </c>
      <c r="X34" s="19"/>
      <c r="Y34" s="20">
        <f>[33]JLuc!$H$25</f>
        <v>0</v>
      </c>
      <c r="Z34" s="19"/>
      <c r="AA34" s="20">
        <f>[33]JLuc!$H$26</f>
        <v>0</v>
      </c>
      <c r="AB34" s="19"/>
      <c r="AC34" s="20">
        <f>[33]JLuc!$C$26</f>
        <v>0</v>
      </c>
      <c r="AD34" s="19"/>
      <c r="AE34" s="36">
        <f>[33]JLuc!$C$27</f>
        <v>3</v>
      </c>
      <c r="AF34" s="19"/>
      <c r="AG34" s="20">
        <f>[33]JLuc!$H$23</f>
        <v>0</v>
      </c>
      <c r="AH34" s="42"/>
      <c r="AI34" s="18">
        <f>'[31]Eric G'!$H$24</f>
        <v>0</v>
      </c>
      <c r="AJ34" s="19"/>
      <c r="AK34" s="20">
        <f>'[31]Eric G'!$C$24</f>
        <v>0</v>
      </c>
      <c r="AL34" s="19"/>
      <c r="AM34" s="20">
        <f>'[31]Eric G'!$C$25</f>
        <v>0</v>
      </c>
      <c r="AN34" s="19"/>
      <c r="AO34" s="20">
        <f>'[31]Eric G'!$H$25</f>
        <v>0</v>
      </c>
      <c r="AP34" s="19"/>
      <c r="AQ34" s="20">
        <f>'[31]Eric G'!$H$26</f>
        <v>0</v>
      </c>
      <c r="AR34" s="19"/>
      <c r="AS34" s="20">
        <f>'[31]Eric G'!$C$26</f>
        <v>0</v>
      </c>
      <c r="AT34" s="19"/>
      <c r="AU34" s="36">
        <f>'[31]Eric G'!$C$27</f>
        <v>3</v>
      </c>
      <c r="AV34" s="19"/>
      <c r="AW34" s="20">
        <f>'[31]Eric G'!$H$23</f>
        <v>0</v>
      </c>
      <c r="AX34" s="46"/>
      <c r="AY34" s="18">
        <f>'[33]Eric D'!$H$24</f>
        <v>0</v>
      </c>
      <c r="AZ34" s="19"/>
      <c r="BA34" s="20">
        <f>'[33]Eric D'!$C$24</f>
        <v>0</v>
      </c>
      <c r="BB34" s="19"/>
      <c r="BC34" s="20">
        <f>'[33]Eric D'!$C$25</f>
        <v>0</v>
      </c>
      <c r="BD34" s="19"/>
      <c r="BE34" s="20">
        <f>'[33]Eric D'!$H$25</f>
        <v>0</v>
      </c>
      <c r="BF34" s="19"/>
      <c r="BG34" s="20">
        <f>'[33]Eric D'!$H$26</f>
        <v>0</v>
      </c>
      <c r="BH34" s="19"/>
      <c r="BI34" s="20">
        <f>'[33]Eric D'!$C$26</f>
        <v>0</v>
      </c>
      <c r="BJ34" s="19"/>
      <c r="BK34" s="36">
        <f>'[33]Eric D'!$C$27</f>
        <v>3</v>
      </c>
      <c r="BL34" s="19"/>
      <c r="BM34" s="20">
        <f>'[33]Eric D'!$H$23</f>
        <v>0</v>
      </c>
      <c r="BN34" s="42"/>
      <c r="BO34" s="18">
        <f>[33]Philippe!$H$24</f>
        <v>0</v>
      </c>
      <c r="BP34" s="19"/>
      <c r="BQ34" s="20">
        <f>[33]Philippe!$C$24</f>
        <v>0</v>
      </c>
      <c r="BR34" s="19"/>
      <c r="BS34" s="20">
        <f>[33]Philippe!$C$25</f>
        <v>0</v>
      </c>
      <c r="BT34" s="19"/>
      <c r="BU34" s="20">
        <f>[33]Philippe!$H$25</f>
        <v>0</v>
      </c>
      <c r="BV34" s="19"/>
      <c r="BW34" s="20">
        <f>[33]Philippe!$H$26</f>
        <v>0</v>
      </c>
      <c r="BX34" s="19"/>
      <c r="BY34" s="20">
        <f>[33]Philippe!$C$26</f>
        <v>0</v>
      </c>
      <c r="BZ34" s="19"/>
      <c r="CA34" s="36">
        <f>[33]Philippe!$C$27</f>
        <v>3</v>
      </c>
      <c r="CB34" s="19"/>
      <c r="CC34" s="20">
        <f>[33]Philippe!$H$23</f>
        <v>0</v>
      </c>
      <c r="CD34" s="42"/>
      <c r="CE34" s="18">
        <f>[33]Florent!$H$24</f>
        <v>0</v>
      </c>
      <c r="CF34" s="19"/>
      <c r="CG34" s="20">
        <f>[33]Florent!$C$24</f>
        <v>0</v>
      </c>
      <c r="CH34" s="19"/>
      <c r="CI34" s="20">
        <f>[33]Florent!$C$25</f>
        <v>0</v>
      </c>
      <c r="CJ34" s="19"/>
      <c r="CK34" s="20">
        <f>[33]Florent!$H$25</f>
        <v>0</v>
      </c>
      <c r="CL34" s="19"/>
      <c r="CM34" s="20">
        <f>[33]Florent!$H$26</f>
        <v>0</v>
      </c>
      <c r="CN34" s="19"/>
      <c r="CO34" s="20">
        <f>[33]Florent!$C$26</f>
        <v>0</v>
      </c>
      <c r="CP34" s="19"/>
      <c r="CQ34" s="36">
        <f>[33]Florent!$C$27</f>
        <v>3</v>
      </c>
      <c r="CR34" s="19"/>
      <c r="CS34" s="20">
        <f>[33]Florent!$H$23</f>
        <v>0</v>
      </c>
      <c r="CT34" s="42"/>
      <c r="CU34" s="18">
        <f>[33]Seb!$H$24</f>
        <v>0</v>
      </c>
      <c r="CV34" s="19"/>
      <c r="CW34" s="20">
        <f>[33]Seb!$C$24</f>
        <v>0</v>
      </c>
      <c r="CX34" s="19"/>
      <c r="CY34" s="20">
        <f>[33]Seb!$C$25</f>
        <v>0</v>
      </c>
      <c r="CZ34" s="19"/>
      <c r="DA34" s="20">
        <f>[33]Seb!$H$25</f>
        <v>0</v>
      </c>
      <c r="DB34" s="19"/>
      <c r="DC34" s="20">
        <f>[33]Seb!$H$26</f>
        <v>0</v>
      </c>
      <c r="DD34" s="19"/>
      <c r="DE34" s="20">
        <f>[33]Seb!$C$26</f>
        <v>0</v>
      </c>
      <c r="DF34" s="19"/>
      <c r="DG34" s="36">
        <f>[33]Seb!$C$27</f>
        <v>3</v>
      </c>
      <c r="DH34" s="19"/>
      <c r="DI34" s="20">
        <f>[33]Seb!$H$23</f>
        <v>0</v>
      </c>
      <c r="DJ34" s="42"/>
      <c r="DK34" s="1">
        <v>14</v>
      </c>
    </row>
    <row r="35" spans="1:115" s="2" customFormat="1" ht="9.6" customHeight="1" thickBot="1">
      <c r="A35" s="26"/>
      <c r="B35" s="28">
        <v>32</v>
      </c>
      <c r="C35" s="18">
        <f>[34]Bruno!$H$24</f>
        <v>0</v>
      </c>
      <c r="D35" s="19"/>
      <c r="E35" s="20">
        <f>[34]Bruno!$C$24</f>
        <v>0</v>
      </c>
      <c r="F35" s="19"/>
      <c r="G35" s="20">
        <f>[34]Bruno!$C$25</f>
        <v>0</v>
      </c>
      <c r="H35" s="19"/>
      <c r="I35" s="20">
        <f>[34]Bruno!$H$25</f>
        <v>0</v>
      </c>
      <c r="J35" s="19"/>
      <c r="K35" s="20">
        <f>[34]Bruno!$H$26</f>
        <v>0</v>
      </c>
      <c r="L35" s="19"/>
      <c r="M35" s="20">
        <f>[34]Bruno!$C$26</f>
        <v>0</v>
      </c>
      <c r="N35" s="19"/>
      <c r="O35" s="36">
        <f>[34]Bruno!$C$27</f>
        <v>3</v>
      </c>
      <c r="P35" s="19"/>
      <c r="Q35" s="20">
        <f>[34]Bruno!$H$23</f>
        <v>0</v>
      </c>
      <c r="R35" s="42"/>
      <c r="S35" s="18">
        <f>[34]JLuc!$H$24</f>
        <v>0</v>
      </c>
      <c r="T35" s="19"/>
      <c r="U35" s="20">
        <f>[34]JLuc!$C$24</f>
        <v>0</v>
      </c>
      <c r="V35" s="19"/>
      <c r="W35" s="20">
        <f>[34]JLuc!$C$25</f>
        <v>0</v>
      </c>
      <c r="X35" s="19"/>
      <c r="Y35" s="20">
        <f>[34]JLuc!$H$25</f>
        <v>0</v>
      </c>
      <c r="Z35" s="19"/>
      <c r="AA35" s="20">
        <f>[34]JLuc!$H$26</f>
        <v>0</v>
      </c>
      <c r="AB35" s="19"/>
      <c r="AC35" s="20">
        <f>[34]JLuc!$C$26</f>
        <v>0</v>
      </c>
      <c r="AD35" s="19"/>
      <c r="AE35" s="36">
        <f>[34]JLuc!$C$27</f>
        <v>3</v>
      </c>
      <c r="AF35" s="19"/>
      <c r="AG35" s="20">
        <f>[34]JLuc!$H$23</f>
        <v>0</v>
      </c>
      <c r="AH35" s="42"/>
      <c r="AI35" s="18">
        <f>'[31]Eric G'!$H$24</f>
        <v>0</v>
      </c>
      <c r="AJ35" s="19"/>
      <c r="AK35" s="20">
        <f>'[31]Eric G'!$C$24</f>
        <v>0</v>
      </c>
      <c r="AL35" s="19"/>
      <c r="AM35" s="20">
        <f>'[31]Eric G'!$C$25</f>
        <v>0</v>
      </c>
      <c r="AN35" s="19"/>
      <c r="AO35" s="20">
        <f>'[31]Eric G'!$H$25</f>
        <v>0</v>
      </c>
      <c r="AP35" s="19"/>
      <c r="AQ35" s="20">
        <f>'[31]Eric G'!$H$26</f>
        <v>0</v>
      </c>
      <c r="AR35" s="19"/>
      <c r="AS35" s="20">
        <f>'[31]Eric G'!$C$26</f>
        <v>0</v>
      </c>
      <c r="AT35" s="19"/>
      <c r="AU35" s="36">
        <f>'[31]Eric G'!$C$27</f>
        <v>3</v>
      </c>
      <c r="AV35" s="19"/>
      <c r="AW35" s="20">
        <f>'[31]Eric G'!$H$23</f>
        <v>0</v>
      </c>
      <c r="AX35" s="46"/>
      <c r="AY35" s="18">
        <f>'[34]Eric D'!$H$24</f>
        <v>0</v>
      </c>
      <c r="AZ35" s="19"/>
      <c r="BA35" s="20">
        <f>'[34]Eric D'!$C$24</f>
        <v>0</v>
      </c>
      <c r="BB35" s="19"/>
      <c r="BC35" s="20">
        <f>'[34]Eric D'!$C$25</f>
        <v>0</v>
      </c>
      <c r="BD35" s="19"/>
      <c r="BE35" s="20">
        <f>'[34]Eric D'!$H$25</f>
        <v>0</v>
      </c>
      <c r="BF35" s="19"/>
      <c r="BG35" s="20">
        <f>'[34]Eric D'!$H$26</f>
        <v>0</v>
      </c>
      <c r="BH35" s="19"/>
      <c r="BI35" s="20">
        <f>'[34]Eric D'!$C$26</f>
        <v>0</v>
      </c>
      <c r="BJ35" s="19"/>
      <c r="BK35" s="36">
        <f>'[34]Eric D'!$C$27</f>
        <v>3</v>
      </c>
      <c r="BL35" s="19"/>
      <c r="BM35" s="20">
        <f>'[34]Eric D'!$H$23</f>
        <v>0</v>
      </c>
      <c r="BN35" s="42"/>
      <c r="BO35" s="18">
        <f>[34]Philippe!$H$24</f>
        <v>0</v>
      </c>
      <c r="BP35" s="19"/>
      <c r="BQ35" s="20">
        <f>[34]Philippe!$C$24</f>
        <v>0</v>
      </c>
      <c r="BR35" s="19"/>
      <c r="BS35" s="20">
        <f>[34]Philippe!$C$25</f>
        <v>0</v>
      </c>
      <c r="BT35" s="19"/>
      <c r="BU35" s="20">
        <f>[34]Philippe!$H$25</f>
        <v>0</v>
      </c>
      <c r="BV35" s="19"/>
      <c r="BW35" s="20">
        <f>[34]Philippe!$H$26</f>
        <v>0</v>
      </c>
      <c r="BX35" s="19"/>
      <c r="BY35" s="20">
        <f>[34]Philippe!$C$26</f>
        <v>0</v>
      </c>
      <c r="BZ35" s="19"/>
      <c r="CA35" s="36">
        <f>[34]Philippe!$C$27</f>
        <v>3</v>
      </c>
      <c r="CB35" s="19"/>
      <c r="CC35" s="20">
        <f>[34]Philippe!$H$23</f>
        <v>0</v>
      </c>
      <c r="CD35" s="42"/>
      <c r="CE35" s="18">
        <f>[34]Florent!$H$24</f>
        <v>0</v>
      </c>
      <c r="CF35" s="19"/>
      <c r="CG35" s="20">
        <f>[34]Florent!$C$24</f>
        <v>0</v>
      </c>
      <c r="CH35" s="19"/>
      <c r="CI35" s="20">
        <f>[34]Florent!$C$25</f>
        <v>0</v>
      </c>
      <c r="CJ35" s="19"/>
      <c r="CK35" s="20">
        <f>[34]Florent!$H$25</f>
        <v>0</v>
      </c>
      <c r="CL35" s="19"/>
      <c r="CM35" s="20">
        <f>[34]Florent!$H$26</f>
        <v>0</v>
      </c>
      <c r="CN35" s="19"/>
      <c r="CO35" s="20">
        <f>[34]Florent!$C$26</f>
        <v>0</v>
      </c>
      <c r="CP35" s="19"/>
      <c r="CQ35" s="36">
        <f>[34]Florent!$C$27</f>
        <v>3</v>
      </c>
      <c r="CR35" s="19"/>
      <c r="CS35" s="20">
        <f>[34]Florent!$H$23</f>
        <v>0</v>
      </c>
      <c r="CT35" s="42"/>
      <c r="CU35" s="18">
        <f>[34]Seb!$H$24</f>
        <v>0</v>
      </c>
      <c r="CV35" s="19"/>
      <c r="CW35" s="20">
        <f>[34]Seb!$C$24</f>
        <v>0</v>
      </c>
      <c r="CX35" s="19"/>
      <c r="CY35" s="20">
        <f>[34]Seb!$C$25</f>
        <v>0</v>
      </c>
      <c r="CZ35" s="19"/>
      <c r="DA35" s="20">
        <f>[34]Seb!$H$25</f>
        <v>0</v>
      </c>
      <c r="DB35" s="19"/>
      <c r="DC35" s="20">
        <f>[34]Seb!$H$26</f>
        <v>0</v>
      </c>
      <c r="DD35" s="19"/>
      <c r="DE35" s="20">
        <f>[34]Seb!$C$26</f>
        <v>0</v>
      </c>
      <c r="DF35" s="19"/>
      <c r="DG35" s="36">
        <f>[34]Seb!$C$27</f>
        <v>3</v>
      </c>
      <c r="DH35" s="19"/>
      <c r="DI35" s="20">
        <f>[34]Seb!$H$23</f>
        <v>0</v>
      </c>
      <c r="DJ35" s="42"/>
      <c r="DK35" s="1">
        <v>15</v>
      </c>
    </row>
    <row r="36" spans="1:115" s="76" customFormat="1" ht="9.6" customHeight="1" thickBot="1">
      <c r="A36" s="67"/>
      <c r="B36" s="68">
        <v>33</v>
      </c>
      <c r="C36" s="69">
        <f>[35]Bruno!$H$24</f>
        <v>0</v>
      </c>
      <c r="D36" s="63"/>
      <c r="E36" s="63">
        <f>[35]Bruno!$C$24</f>
        <v>0</v>
      </c>
      <c r="F36" s="63"/>
      <c r="G36" s="63">
        <f>[35]Bruno!$C$25</f>
        <v>0</v>
      </c>
      <c r="H36" s="63"/>
      <c r="I36" s="63">
        <f>[35]Bruno!$H$25</f>
        <v>0</v>
      </c>
      <c r="J36" s="63"/>
      <c r="K36" s="63">
        <f>[35]Bruno!$H$26</f>
        <v>0</v>
      </c>
      <c r="L36" s="63"/>
      <c r="M36" s="63">
        <f>[35]Bruno!$C$26</f>
        <v>0</v>
      </c>
      <c r="N36" s="63"/>
      <c r="O36" s="70">
        <f>[35]Bruno!$C$27</f>
        <v>3</v>
      </c>
      <c r="P36" s="63"/>
      <c r="Q36" s="63">
        <f>[35]Bruno!$H$23</f>
        <v>0</v>
      </c>
      <c r="R36" s="71"/>
      <c r="S36" s="18">
        <f>[35]JLuc!$H$24</f>
        <v>0</v>
      </c>
      <c r="T36" s="63"/>
      <c r="U36" s="20">
        <f>[35]JLuc!$C$24</f>
        <v>0</v>
      </c>
      <c r="V36" s="63"/>
      <c r="W36" s="20">
        <f>[35]JLuc!$C$25</f>
        <v>0</v>
      </c>
      <c r="X36" s="63"/>
      <c r="Y36" s="20">
        <f>[35]JLuc!$H$25</f>
        <v>0</v>
      </c>
      <c r="Z36" s="63"/>
      <c r="AA36" s="20">
        <f>[35]JLuc!$H$26</f>
        <v>0</v>
      </c>
      <c r="AB36" s="63"/>
      <c r="AC36" s="20">
        <f>[35]JLuc!$C$26</f>
        <v>0</v>
      </c>
      <c r="AD36" s="63"/>
      <c r="AE36" s="36">
        <f>[35]JLuc!$C$27</f>
        <v>3</v>
      </c>
      <c r="AF36" s="63"/>
      <c r="AG36" s="20">
        <f>[35]JLuc!$H$23</f>
        <v>0</v>
      </c>
      <c r="AH36" s="71"/>
      <c r="AI36" s="69">
        <f>'[31]Eric G'!$H$24</f>
        <v>0</v>
      </c>
      <c r="AJ36" s="63"/>
      <c r="AK36" s="63">
        <f>'[31]Eric G'!$C$24</f>
        <v>0</v>
      </c>
      <c r="AL36" s="63"/>
      <c r="AM36" s="63">
        <f>'[31]Eric G'!$C$25</f>
        <v>0</v>
      </c>
      <c r="AN36" s="63"/>
      <c r="AO36" s="63">
        <f>'[31]Eric G'!$H$25</f>
        <v>0</v>
      </c>
      <c r="AP36" s="63"/>
      <c r="AQ36" s="63">
        <f>'[31]Eric G'!$H$26</f>
        <v>0</v>
      </c>
      <c r="AR36" s="63"/>
      <c r="AS36" s="63">
        <f>'[31]Eric G'!$C$26</f>
        <v>0</v>
      </c>
      <c r="AT36" s="63"/>
      <c r="AU36" s="70">
        <f>'[31]Eric G'!$C$27</f>
        <v>3</v>
      </c>
      <c r="AV36" s="63"/>
      <c r="AW36" s="63">
        <f>'[31]Eric G'!$H$23</f>
        <v>0</v>
      </c>
      <c r="AX36" s="73"/>
      <c r="AY36" s="69">
        <f>'[35]Eric D'!$H$24</f>
        <v>0</v>
      </c>
      <c r="AZ36" s="63"/>
      <c r="BA36" s="63">
        <f>'[35]Eric D'!$C$24</f>
        <v>0</v>
      </c>
      <c r="BB36" s="63"/>
      <c r="BC36" s="63">
        <f>'[35]Eric D'!$C$25</f>
        <v>0</v>
      </c>
      <c r="BD36" s="63"/>
      <c r="BE36" s="20">
        <f>'[35]Eric D'!$H$25</f>
        <v>0</v>
      </c>
      <c r="BF36" s="63"/>
      <c r="BG36" s="20">
        <f>'[35]Eric D'!$H$26</f>
        <v>0</v>
      </c>
      <c r="BH36" s="63"/>
      <c r="BI36" s="20">
        <f>'[35]Eric D'!$C$26</f>
        <v>0</v>
      </c>
      <c r="BJ36" s="63"/>
      <c r="BK36" s="36">
        <f>'[35]Eric D'!$C$27</f>
        <v>3</v>
      </c>
      <c r="BL36" s="63"/>
      <c r="BM36" s="20">
        <f>'[35]Eric D'!$H$23</f>
        <v>0</v>
      </c>
      <c r="BN36" s="71"/>
      <c r="BO36" s="69">
        <f>[35]Philippe!$H$24</f>
        <v>0</v>
      </c>
      <c r="BP36" s="63"/>
      <c r="BQ36" s="63">
        <f>[35]Philippe!$C$24</f>
        <v>0</v>
      </c>
      <c r="BR36" s="63"/>
      <c r="BS36" s="63">
        <f>[35]Philippe!$C$25</f>
        <v>0</v>
      </c>
      <c r="BT36" s="63"/>
      <c r="BU36" s="20">
        <f>[35]Philippe!$H$25</f>
        <v>0</v>
      </c>
      <c r="BV36" s="63"/>
      <c r="BW36" s="20">
        <f>[35]Philippe!$H$26</f>
        <v>0</v>
      </c>
      <c r="BX36" s="63"/>
      <c r="BY36" s="20">
        <f>[35]Philippe!$C$26</f>
        <v>0</v>
      </c>
      <c r="BZ36" s="63"/>
      <c r="CA36" s="36">
        <f>[35]Philippe!$C$27</f>
        <v>3</v>
      </c>
      <c r="CB36" s="63"/>
      <c r="CC36" s="20">
        <f>[35]Philippe!$H$23</f>
        <v>0</v>
      </c>
      <c r="CD36" s="71"/>
      <c r="CE36" s="69">
        <f>[35]Florent!$H$24</f>
        <v>0</v>
      </c>
      <c r="CF36" s="63"/>
      <c r="CG36" s="63">
        <f>[35]Florent!$C$24</f>
        <v>0</v>
      </c>
      <c r="CH36" s="63"/>
      <c r="CI36" s="63">
        <f>[35]Florent!$C$25</f>
        <v>0</v>
      </c>
      <c r="CJ36" s="63"/>
      <c r="CK36" s="20">
        <f>[35]Florent!$H$25</f>
        <v>0</v>
      </c>
      <c r="CL36" s="63"/>
      <c r="CM36" s="20">
        <f>[35]Florent!$H$26</f>
        <v>0</v>
      </c>
      <c r="CN36" s="63"/>
      <c r="CO36" s="20">
        <f>[35]Florent!$C$26</f>
        <v>0</v>
      </c>
      <c r="CP36" s="63"/>
      <c r="CQ36" s="36">
        <f>[35]Florent!$C$27</f>
        <v>3</v>
      </c>
      <c r="CR36" s="63"/>
      <c r="CS36" s="20">
        <f>[35]Florent!$H$23</f>
        <v>0</v>
      </c>
      <c r="CT36" s="71"/>
      <c r="CU36" s="69">
        <f>[35]Seb!$H$24</f>
        <v>0</v>
      </c>
      <c r="CV36" s="63"/>
      <c r="CW36" s="63">
        <f>[35]Seb!$C$24</f>
        <v>0</v>
      </c>
      <c r="CX36" s="63"/>
      <c r="CY36" s="63">
        <f>[35]Seb!$C$25</f>
        <v>0</v>
      </c>
      <c r="CZ36" s="63"/>
      <c r="DA36" s="20">
        <f>[35]Seb!$H$25</f>
        <v>0</v>
      </c>
      <c r="DB36" s="63"/>
      <c r="DC36" s="20">
        <f>[35]Seb!$H$26</f>
        <v>0</v>
      </c>
      <c r="DD36" s="63"/>
      <c r="DE36" s="20">
        <f>[35]Seb!$C$26</f>
        <v>0</v>
      </c>
      <c r="DF36" s="63"/>
      <c r="DG36" s="36">
        <f>[35]Seb!$C$27</f>
        <v>3</v>
      </c>
      <c r="DH36" s="63"/>
      <c r="DI36" s="20">
        <f>[35]Seb!$H$23</f>
        <v>0</v>
      </c>
      <c r="DJ36" s="71"/>
      <c r="DK36" s="75">
        <v>16</v>
      </c>
    </row>
    <row r="37" spans="1:115" s="93" customFormat="1" ht="9.6" customHeight="1" thickBot="1">
      <c r="A37" s="85"/>
      <c r="B37" s="86">
        <v>34</v>
      </c>
      <c r="C37" s="87">
        <f>[36]Bruno!$H$24</f>
        <v>0</v>
      </c>
      <c r="D37" s="88"/>
      <c r="E37" s="88">
        <f>[36]Bruno!$C$24</f>
        <v>0</v>
      </c>
      <c r="F37" s="88"/>
      <c r="G37" s="88">
        <f>[36]Bruno!$C$25</f>
        <v>0</v>
      </c>
      <c r="H37" s="88"/>
      <c r="I37" s="88">
        <f>[36]Bruno!$H$25</f>
        <v>0</v>
      </c>
      <c r="J37" s="88"/>
      <c r="K37" s="88">
        <f>[36]Bruno!$H$26</f>
        <v>0</v>
      </c>
      <c r="L37" s="88"/>
      <c r="M37" s="88">
        <f>[36]Bruno!$C$26</f>
        <v>0</v>
      </c>
      <c r="N37" s="88"/>
      <c r="O37" s="89">
        <f>[36]Bruno!$C$27</f>
        <v>3</v>
      </c>
      <c r="P37" s="88"/>
      <c r="Q37" s="88">
        <f>[36]Bruno!$H$23</f>
        <v>0</v>
      </c>
      <c r="R37" s="90"/>
      <c r="S37" s="87">
        <f>[36]JLuc!$H$24</f>
        <v>0</v>
      </c>
      <c r="T37" s="88"/>
      <c r="U37" s="88">
        <f>[36]JLuc!$C$24</f>
        <v>0</v>
      </c>
      <c r="V37" s="88"/>
      <c r="W37" s="88">
        <f>[36]JLuc!$C$25</f>
        <v>0</v>
      </c>
      <c r="X37" s="88"/>
      <c r="Y37" s="88">
        <f>[36]JLuc!$H$25</f>
        <v>0</v>
      </c>
      <c r="Z37" s="88"/>
      <c r="AA37" s="88">
        <f>[36]JLuc!$H$26</f>
        <v>0</v>
      </c>
      <c r="AB37" s="88"/>
      <c r="AC37" s="88">
        <f>[36]JLuc!$C$26</f>
        <v>0</v>
      </c>
      <c r="AD37" s="88"/>
      <c r="AE37" s="89">
        <f>[36]JLuc!$C$27</f>
        <v>3</v>
      </c>
      <c r="AF37" s="88"/>
      <c r="AG37" s="88">
        <f>[36]JLuc!$H$23</f>
        <v>0</v>
      </c>
      <c r="AH37" s="90"/>
      <c r="AI37" s="87">
        <f>'[31]Eric G'!$H$24</f>
        <v>0</v>
      </c>
      <c r="AJ37" s="88"/>
      <c r="AK37" s="88">
        <f>'[31]Eric G'!$C$24</f>
        <v>0</v>
      </c>
      <c r="AL37" s="88"/>
      <c r="AM37" s="88">
        <f>'[31]Eric G'!$C$25</f>
        <v>0</v>
      </c>
      <c r="AN37" s="88"/>
      <c r="AO37" s="88">
        <f>'[31]Eric G'!$H$25</f>
        <v>0</v>
      </c>
      <c r="AP37" s="88"/>
      <c r="AQ37" s="88">
        <f>'[31]Eric G'!$H$26</f>
        <v>0</v>
      </c>
      <c r="AR37" s="88"/>
      <c r="AS37" s="88">
        <f>'[31]Eric G'!$C$26</f>
        <v>0</v>
      </c>
      <c r="AT37" s="88"/>
      <c r="AU37" s="89">
        <f>'[31]Eric G'!$C$27</f>
        <v>3</v>
      </c>
      <c r="AV37" s="88"/>
      <c r="AW37" s="88">
        <f>'[31]Eric G'!$H$23</f>
        <v>0</v>
      </c>
      <c r="AX37" s="91"/>
      <c r="AY37" s="87">
        <f>'[36]Eric D'!$H$24</f>
        <v>0</v>
      </c>
      <c r="AZ37" s="88"/>
      <c r="BA37" s="88">
        <f>'[36]Eric D'!$C$24</f>
        <v>0</v>
      </c>
      <c r="BB37" s="88"/>
      <c r="BC37" s="88">
        <f>'[36]Eric D'!$C$25</f>
        <v>0</v>
      </c>
      <c r="BD37" s="88"/>
      <c r="BE37" s="88">
        <f>'[36]Eric D'!$H$25</f>
        <v>0</v>
      </c>
      <c r="BF37" s="88"/>
      <c r="BG37" s="88">
        <f>'[36]Eric D'!$H$26</f>
        <v>0</v>
      </c>
      <c r="BH37" s="88"/>
      <c r="BI37" s="88">
        <f>'[36]Eric D'!$C$26</f>
        <v>0</v>
      </c>
      <c r="BJ37" s="88"/>
      <c r="BK37" s="89">
        <f>'[36]Eric D'!$C$27</f>
        <v>3</v>
      </c>
      <c r="BL37" s="88"/>
      <c r="BM37" s="88">
        <f>'[36]Eric D'!$H$23</f>
        <v>0</v>
      </c>
      <c r="BN37" s="90"/>
      <c r="BO37" s="87">
        <f>[36]Philippe!$H$24</f>
        <v>0</v>
      </c>
      <c r="BP37" s="88"/>
      <c r="BQ37" s="88">
        <f>[36]Philippe!$C$24</f>
        <v>0</v>
      </c>
      <c r="BR37" s="88"/>
      <c r="BS37" s="88">
        <f>[36]Philippe!$C$25</f>
        <v>0</v>
      </c>
      <c r="BT37" s="88"/>
      <c r="BU37" s="88">
        <f>[36]Philippe!$H$25</f>
        <v>0</v>
      </c>
      <c r="BV37" s="88"/>
      <c r="BW37" s="88">
        <f>[36]Philippe!$H$26</f>
        <v>0</v>
      </c>
      <c r="BX37" s="88"/>
      <c r="BY37" s="88">
        <f>[36]Philippe!$C$26</f>
        <v>0</v>
      </c>
      <c r="BZ37" s="88"/>
      <c r="CA37" s="89">
        <f>[36]Philippe!$C$27</f>
        <v>3</v>
      </c>
      <c r="CB37" s="88"/>
      <c r="CC37" s="88">
        <f>[36]Philippe!$H$23</f>
        <v>0</v>
      </c>
      <c r="CD37" s="90"/>
      <c r="CE37" s="87">
        <f>[36]Florent!$H$24</f>
        <v>0</v>
      </c>
      <c r="CF37" s="88"/>
      <c r="CG37" s="88">
        <f>[36]Florent!$C$24</f>
        <v>0</v>
      </c>
      <c r="CH37" s="88"/>
      <c r="CI37" s="88">
        <f>[36]Florent!$C$25</f>
        <v>0</v>
      </c>
      <c r="CJ37" s="88"/>
      <c r="CK37" s="88">
        <f>[36]Florent!$H$25</f>
        <v>0</v>
      </c>
      <c r="CL37" s="88"/>
      <c r="CM37" s="88">
        <f>[36]Florent!$H$26</f>
        <v>0</v>
      </c>
      <c r="CN37" s="88"/>
      <c r="CO37" s="88">
        <f>[36]Florent!$C$26</f>
        <v>0</v>
      </c>
      <c r="CP37" s="88"/>
      <c r="CQ37" s="89">
        <f>[36]Florent!$C$27</f>
        <v>3</v>
      </c>
      <c r="CR37" s="88"/>
      <c r="CS37" s="88">
        <f>[36]Florent!$H$23</f>
        <v>0</v>
      </c>
      <c r="CT37" s="90"/>
      <c r="CU37" s="87">
        <f>[36]Seb!$H$24</f>
        <v>0</v>
      </c>
      <c r="CV37" s="88"/>
      <c r="CW37" s="88">
        <f>[36]Seb!$C$24</f>
        <v>0</v>
      </c>
      <c r="CX37" s="88"/>
      <c r="CY37" s="88">
        <f>[36]Seb!$C$25</f>
        <v>0</v>
      </c>
      <c r="CZ37" s="88"/>
      <c r="DA37" s="88">
        <f>[36]Seb!$H$25</f>
        <v>0</v>
      </c>
      <c r="DB37" s="88"/>
      <c r="DC37" s="88">
        <f>[36]Seb!$H$26</f>
        <v>0</v>
      </c>
      <c r="DD37" s="88"/>
      <c r="DE37" s="88">
        <f>[36]Seb!$C$26</f>
        <v>0</v>
      </c>
      <c r="DF37" s="88"/>
      <c r="DG37" s="89">
        <f>[36]Seb!$C$27</f>
        <v>3</v>
      </c>
      <c r="DH37" s="88"/>
      <c r="DI37" s="88">
        <f>[36]Seb!$H$23</f>
        <v>0</v>
      </c>
      <c r="DJ37" s="90"/>
      <c r="DK37" s="92">
        <v>17</v>
      </c>
    </row>
    <row r="38" spans="1:115" s="2" customFormat="1" ht="9.6" customHeight="1" thickBot="1">
      <c r="A38" s="26"/>
      <c r="B38" s="28">
        <v>35</v>
      </c>
      <c r="C38" s="18">
        <f>[37]Bruno!$H$24</f>
        <v>0</v>
      </c>
      <c r="D38" s="19"/>
      <c r="E38" s="20">
        <f>[37]Bruno!$C$24</f>
        <v>0</v>
      </c>
      <c r="F38" s="19"/>
      <c r="G38" s="20">
        <f>[37]Bruno!$C$25</f>
        <v>0</v>
      </c>
      <c r="H38" s="19"/>
      <c r="I38" s="20">
        <f>[37]Bruno!$H$25</f>
        <v>0</v>
      </c>
      <c r="J38" s="19"/>
      <c r="K38" s="20">
        <f>[37]Bruno!$H$26</f>
        <v>0</v>
      </c>
      <c r="L38" s="19"/>
      <c r="M38" s="20">
        <f>[37]Bruno!$C$26</f>
        <v>0</v>
      </c>
      <c r="N38" s="19"/>
      <c r="O38" s="36">
        <f>[37]Bruno!$C$27</f>
        <v>3</v>
      </c>
      <c r="P38" s="19"/>
      <c r="Q38" s="20">
        <f>[37]Bruno!$H$23</f>
        <v>0</v>
      </c>
      <c r="R38" s="42"/>
      <c r="S38" s="18">
        <f>[37]JLuc!$H$24</f>
        <v>0</v>
      </c>
      <c r="T38" s="19"/>
      <c r="U38" s="20">
        <f>[37]JLuc!$C$24</f>
        <v>0</v>
      </c>
      <c r="V38" s="19"/>
      <c r="W38" s="20">
        <f>[37]JLuc!$C$25</f>
        <v>0</v>
      </c>
      <c r="X38" s="19"/>
      <c r="Y38" s="20">
        <f>[37]JLuc!$H$25</f>
        <v>0</v>
      </c>
      <c r="Z38" s="19"/>
      <c r="AA38" s="20">
        <f>[37]JLuc!$H$26</f>
        <v>0</v>
      </c>
      <c r="AB38" s="19"/>
      <c r="AC38" s="20">
        <f>[37]JLuc!$C$26</f>
        <v>0</v>
      </c>
      <c r="AD38" s="19"/>
      <c r="AE38" s="36">
        <f>[37]JLuc!$C$27</f>
        <v>3</v>
      </c>
      <c r="AF38" s="19"/>
      <c r="AG38" s="20">
        <f>[37]JLuc!$H$23</f>
        <v>0</v>
      </c>
      <c r="AH38" s="42"/>
      <c r="AI38" s="18">
        <f>'[31]Eric G'!$H$24</f>
        <v>0</v>
      </c>
      <c r="AJ38" s="19"/>
      <c r="AK38" s="20">
        <f>'[31]Eric G'!$C$24</f>
        <v>0</v>
      </c>
      <c r="AL38" s="19"/>
      <c r="AM38" s="20">
        <f>'[31]Eric G'!$C$25</f>
        <v>0</v>
      </c>
      <c r="AN38" s="19"/>
      <c r="AO38" s="20">
        <f>'[31]Eric G'!$H$25</f>
        <v>0</v>
      </c>
      <c r="AP38" s="19"/>
      <c r="AQ38" s="20">
        <f>'[31]Eric G'!$H$26</f>
        <v>0</v>
      </c>
      <c r="AR38" s="19"/>
      <c r="AS38" s="20">
        <f>'[31]Eric G'!$C$26</f>
        <v>0</v>
      </c>
      <c r="AT38" s="19"/>
      <c r="AU38" s="36">
        <f>'[31]Eric G'!$C$27</f>
        <v>3</v>
      </c>
      <c r="AV38" s="19"/>
      <c r="AW38" s="20">
        <f>'[31]Eric G'!$H$23</f>
        <v>0</v>
      </c>
      <c r="AX38" s="46"/>
      <c r="AY38" s="18">
        <f>'[37]Eric D'!$H$24</f>
        <v>0</v>
      </c>
      <c r="AZ38" s="19"/>
      <c r="BA38" s="20">
        <f>'[37]Eric D'!$C$24</f>
        <v>0</v>
      </c>
      <c r="BB38" s="19"/>
      <c r="BC38" s="20">
        <f>'[37]Eric D'!$C$25</f>
        <v>0</v>
      </c>
      <c r="BD38" s="19"/>
      <c r="BE38" s="20">
        <f>'[37]Eric D'!$H$25</f>
        <v>0</v>
      </c>
      <c r="BF38" s="19"/>
      <c r="BG38" s="20">
        <f>'[37]Eric D'!$H$26</f>
        <v>0</v>
      </c>
      <c r="BH38" s="19"/>
      <c r="BI38" s="20">
        <f>'[37]Eric D'!$C$26</f>
        <v>0</v>
      </c>
      <c r="BJ38" s="19"/>
      <c r="BK38" s="36">
        <f>'[37]Eric D'!$C$27</f>
        <v>3</v>
      </c>
      <c r="BL38" s="19"/>
      <c r="BM38" s="20">
        <f>'[37]Eric D'!$H$23</f>
        <v>0</v>
      </c>
      <c r="BN38" s="42"/>
      <c r="BO38" s="18">
        <f>[37]Philippe!$H$24</f>
        <v>0</v>
      </c>
      <c r="BP38" s="19"/>
      <c r="BQ38" s="20">
        <f>[37]Philippe!$C$24</f>
        <v>0</v>
      </c>
      <c r="BR38" s="19"/>
      <c r="BS38" s="20">
        <f>[37]Philippe!$C$25</f>
        <v>0</v>
      </c>
      <c r="BT38" s="19"/>
      <c r="BU38" s="20">
        <f>[37]Philippe!$H$25</f>
        <v>0</v>
      </c>
      <c r="BV38" s="19"/>
      <c r="BW38" s="20">
        <f>[37]Philippe!$H$26</f>
        <v>0</v>
      </c>
      <c r="BX38" s="19"/>
      <c r="BY38" s="20">
        <f>[37]Philippe!$C$26</f>
        <v>0</v>
      </c>
      <c r="BZ38" s="19"/>
      <c r="CA38" s="36">
        <f>[37]Philippe!$C$27</f>
        <v>3</v>
      </c>
      <c r="CB38" s="19"/>
      <c r="CC38" s="20">
        <f>[37]Philippe!$H$23</f>
        <v>0</v>
      </c>
      <c r="CD38" s="42"/>
      <c r="CE38" s="18">
        <f>[37]Florent!$H$24</f>
        <v>0</v>
      </c>
      <c r="CF38" s="19"/>
      <c r="CG38" s="20">
        <f>[37]Florent!$C$24</f>
        <v>0</v>
      </c>
      <c r="CH38" s="19"/>
      <c r="CI38" s="20">
        <f>[37]Florent!$C$25</f>
        <v>0</v>
      </c>
      <c r="CJ38" s="19"/>
      <c r="CK38" s="20">
        <f>[37]Florent!$H$25</f>
        <v>0</v>
      </c>
      <c r="CL38" s="19"/>
      <c r="CM38" s="20">
        <f>[37]Florent!$H$26</f>
        <v>0</v>
      </c>
      <c r="CN38" s="19"/>
      <c r="CO38" s="20">
        <f>[37]Florent!$C$26</f>
        <v>0</v>
      </c>
      <c r="CP38" s="19"/>
      <c r="CQ38" s="36">
        <f>[37]Florent!$C$27</f>
        <v>3</v>
      </c>
      <c r="CR38" s="19"/>
      <c r="CS38" s="20">
        <f>[37]Florent!$H$23</f>
        <v>0</v>
      </c>
      <c r="CT38" s="42"/>
      <c r="CU38" s="18">
        <f>[37]Seb!$H$24</f>
        <v>0</v>
      </c>
      <c r="CV38" s="19"/>
      <c r="CW38" s="20">
        <f>[37]Seb!$C$24</f>
        <v>0</v>
      </c>
      <c r="CX38" s="19"/>
      <c r="CY38" s="20">
        <f>[37]Seb!$C$25</f>
        <v>0</v>
      </c>
      <c r="CZ38" s="19"/>
      <c r="DA38" s="20">
        <f>[37]Seb!$H$25</f>
        <v>0</v>
      </c>
      <c r="DB38" s="19"/>
      <c r="DC38" s="20">
        <f>[37]Seb!$H$26</f>
        <v>0</v>
      </c>
      <c r="DD38" s="19"/>
      <c r="DE38" s="20">
        <f>[37]Seb!$C$26</f>
        <v>0</v>
      </c>
      <c r="DF38" s="19"/>
      <c r="DG38" s="36">
        <f>[37]Seb!$C$27</f>
        <v>3</v>
      </c>
      <c r="DH38" s="19"/>
      <c r="DI38" s="20">
        <f>[37]Seb!$H$23</f>
        <v>0</v>
      </c>
      <c r="DJ38" s="42"/>
      <c r="DK38" s="1">
        <v>18</v>
      </c>
    </row>
    <row r="39" spans="1:115" s="76" customFormat="1" ht="9.6" customHeight="1" thickBot="1">
      <c r="A39" s="67"/>
      <c r="B39" s="68">
        <v>36</v>
      </c>
      <c r="C39" s="69">
        <f>[38]Bruno!$H$24</f>
        <v>0</v>
      </c>
      <c r="D39" s="63"/>
      <c r="E39" s="63">
        <f>[38]Bruno!$C$24</f>
        <v>0</v>
      </c>
      <c r="F39" s="63"/>
      <c r="G39" s="63">
        <f>[38]Bruno!$C$25</f>
        <v>0</v>
      </c>
      <c r="H39" s="63"/>
      <c r="I39" s="63">
        <f>[38]Bruno!$H$25</f>
        <v>0</v>
      </c>
      <c r="J39" s="63"/>
      <c r="K39" s="63">
        <f>[38]Bruno!$H$26</f>
        <v>0</v>
      </c>
      <c r="L39" s="63"/>
      <c r="M39" s="63">
        <f>[38]Bruno!$C$26</f>
        <v>0</v>
      </c>
      <c r="N39" s="63"/>
      <c r="O39" s="70">
        <f>[38]Bruno!$C$27</f>
        <v>3</v>
      </c>
      <c r="P39" s="63"/>
      <c r="Q39" s="63">
        <f>[38]Bruno!$H$23</f>
        <v>0</v>
      </c>
      <c r="R39" s="71"/>
      <c r="S39" s="69">
        <f>[38]JLuc!$H$24</f>
        <v>0</v>
      </c>
      <c r="T39" s="63"/>
      <c r="U39" s="63">
        <f>[38]JLuc!$C$24</f>
        <v>0</v>
      </c>
      <c r="V39" s="63"/>
      <c r="W39" s="63">
        <f>[38]JLuc!$C$25</f>
        <v>0</v>
      </c>
      <c r="X39" s="63"/>
      <c r="Y39" s="63">
        <f>[38]JLuc!$H$25</f>
        <v>0</v>
      </c>
      <c r="Z39" s="63"/>
      <c r="AA39" s="63">
        <f>[38]JLuc!$H$26</f>
        <v>0</v>
      </c>
      <c r="AB39" s="63"/>
      <c r="AC39" s="63">
        <f>[38]JLuc!$C$26</f>
        <v>0</v>
      </c>
      <c r="AD39" s="63"/>
      <c r="AE39" s="70">
        <f>[38]JLuc!$C$27</f>
        <v>3</v>
      </c>
      <c r="AF39" s="63"/>
      <c r="AG39" s="63">
        <f>[38]JLuc!$H$23</f>
        <v>0</v>
      </c>
      <c r="AH39" s="71"/>
      <c r="AI39" s="69">
        <f>'[31]Eric G'!$H$24</f>
        <v>0</v>
      </c>
      <c r="AJ39" s="63"/>
      <c r="AK39" s="63">
        <f>'[31]Eric G'!$C$24</f>
        <v>0</v>
      </c>
      <c r="AL39" s="63"/>
      <c r="AM39" s="63">
        <f>'[31]Eric G'!$C$25</f>
        <v>0</v>
      </c>
      <c r="AN39" s="63"/>
      <c r="AO39" s="63">
        <f>'[31]Eric G'!$H$25</f>
        <v>0</v>
      </c>
      <c r="AP39" s="63"/>
      <c r="AQ39" s="63">
        <f>'[31]Eric G'!$H$26</f>
        <v>0</v>
      </c>
      <c r="AR39" s="63"/>
      <c r="AS39" s="63">
        <f>'[31]Eric G'!$C$26</f>
        <v>0</v>
      </c>
      <c r="AT39" s="63"/>
      <c r="AU39" s="70">
        <f>'[31]Eric G'!$C$27</f>
        <v>3</v>
      </c>
      <c r="AV39" s="63"/>
      <c r="AW39" s="63">
        <f>'[31]Eric G'!$H$23</f>
        <v>0</v>
      </c>
      <c r="AX39" s="73"/>
      <c r="AY39" s="69">
        <f>'[38]Eric D'!$H$24</f>
        <v>0</v>
      </c>
      <c r="AZ39" s="63"/>
      <c r="BA39" s="63">
        <f>'[38]Eric D'!$C$24</f>
        <v>0</v>
      </c>
      <c r="BB39" s="63"/>
      <c r="BC39" s="63">
        <f>'[38]Eric D'!$C$25</f>
        <v>0</v>
      </c>
      <c r="BD39" s="63"/>
      <c r="BE39" s="63">
        <f>'[38]Eric D'!$H$25</f>
        <v>0</v>
      </c>
      <c r="BF39" s="63"/>
      <c r="BG39" s="63">
        <f>'[38]Eric D'!$H$26</f>
        <v>0</v>
      </c>
      <c r="BH39" s="63"/>
      <c r="BI39" s="63">
        <f>'[38]Eric D'!$C$26</f>
        <v>0</v>
      </c>
      <c r="BJ39" s="63"/>
      <c r="BK39" s="70">
        <f>'[38]Eric D'!$C$27</f>
        <v>3</v>
      </c>
      <c r="BL39" s="63"/>
      <c r="BM39" s="63">
        <f>'[38]Eric D'!$H$23</f>
        <v>0</v>
      </c>
      <c r="BN39" s="71"/>
      <c r="BO39" s="69">
        <f>[38]Philippe!$H$24</f>
        <v>0</v>
      </c>
      <c r="BP39" s="63"/>
      <c r="BQ39" s="63">
        <f>[38]Philippe!$C$24</f>
        <v>0</v>
      </c>
      <c r="BR39" s="63"/>
      <c r="BS39" s="63">
        <f>[38]Philippe!$C$25</f>
        <v>0</v>
      </c>
      <c r="BT39" s="63"/>
      <c r="BU39" s="63">
        <f>[38]Philippe!$H$25</f>
        <v>0</v>
      </c>
      <c r="BV39" s="63"/>
      <c r="BW39" s="63">
        <f>[38]Philippe!$H$26</f>
        <v>0</v>
      </c>
      <c r="BX39" s="63"/>
      <c r="BY39" s="63">
        <f>[38]Philippe!$C$26</f>
        <v>0</v>
      </c>
      <c r="BZ39" s="63"/>
      <c r="CA39" s="70">
        <f>[38]Philippe!$C$27</f>
        <v>3</v>
      </c>
      <c r="CB39" s="63"/>
      <c r="CC39" s="63">
        <f>[38]Philippe!$H$23</f>
        <v>0</v>
      </c>
      <c r="CD39" s="71"/>
      <c r="CE39" s="69">
        <f>[38]Florent!$H$24</f>
        <v>0</v>
      </c>
      <c r="CF39" s="63"/>
      <c r="CG39" s="63">
        <f>[38]Florent!$C$24</f>
        <v>0</v>
      </c>
      <c r="CH39" s="63"/>
      <c r="CI39" s="63">
        <f>[38]Florent!$C$25</f>
        <v>0</v>
      </c>
      <c r="CJ39" s="63"/>
      <c r="CK39" s="63">
        <f>[38]Florent!$H$25</f>
        <v>0</v>
      </c>
      <c r="CL39" s="63"/>
      <c r="CM39" s="63">
        <f>[38]Florent!$H$26</f>
        <v>0</v>
      </c>
      <c r="CN39" s="63"/>
      <c r="CO39" s="63">
        <f>[38]Florent!$C$26</f>
        <v>0</v>
      </c>
      <c r="CP39" s="63"/>
      <c r="CQ39" s="70">
        <f>[38]Florent!$C$27</f>
        <v>3</v>
      </c>
      <c r="CR39" s="63"/>
      <c r="CS39" s="63">
        <f>[38]Florent!$H$23</f>
        <v>0</v>
      </c>
      <c r="CT39" s="71"/>
      <c r="CU39" s="69">
        <f>[38]Seb!$H$24</f>
        <v>0</v>
      </c>
      <c r="CV39" s="63"/>
      <c r="CW39" s="63">
        <f>[38]Seb!$C$24</f>
        <v>0</v>
      </c>
      <c r="CX39" s="63"/>
      <c r="CY39" s="63">
        <f>[38]Seb!$C$25</f>
        <v>0</v>
      </c>
      <c r="CZ39" s="63"/>
      <c r="DA39" s="63">
        <f>[38]Seb!$H$25</f>
        <v>0</v>
      </c>
      <c r="DB39" s="63"/>
      <c r="DC39" s="63">
        <f>[38]Seb!$H$26</f>
        <v>0</v>
      </c>
      <c r="DD39" s="63"/>
      <c r="DE39" s="63">
        <f>[38]Seb!$C$26</f>
        <v>0</v>
      </c>
      <c r="DF39" s="63"/>
      <c r="DG39" s="70">
        <f>[38]Seb!$C$27</f>
        <v>3</v>
      </c>
      <c r="DH39" s="63"/>
      <c r="DI39" s="63">
        <f>[38]Seb!$H$23</f>
        <v>0</v>
      </c>
      <c r="DJ39" s="71"/>
      <c r="DK39" s="75">
        <v>19</v>
      </c>
    </row>
    <row r="40" spans="1:115" s="2" customFormat="1" ht="9.6" customHeight="1" thickBot="1">
      <c r="A40" s="26"/>
      <c r="B40" s="28">
        <v>37</v>
      </c>
      <c r="C40" s="18">
        <f>[39]Bruno!$H$24</f>
        <v>0</v>
      </c>
      <c r="D40" s="19"/>
      <c r="E40" s="20">
        <f>[39]Bruno!$C$24</f>
        <v>0</v>
      </c>
      <c r="F40" s="19"/>
      <c r="G40" s="20">
        <f>[39]Bruno!$C$25</f>
        <v>0</v>
      </c>
      <c r="H40" s="19"/>
      <c r="I40" s="20">
        <f>[39]Bruno!$H$25</f>
        <v>0</v>
      </c>
      <c r="J40" s="19"/>
      <c r="K40" s="20">
        <f>[39]Bruno!$H$26</f>
        <v>0</v>
      </c>
      <c r="L40" s="19"/>
      <c r="M40" s="20">
        <f>[39]Bruno!$C$26</f>
        <v>0</v>
      </c>
      <c r="N40" s="19"/>
      <c r="O40" s="36">
        <f>[39]Bruno!$C$27</f>
        <v>3</v>
      </c>
      <c r="P40" s="19"/>
      <c r="Q40" s="20">
        <f>[39]Bruno!$H$23</f>
        <v>0</v>
      </c>
      <c r="R40" s="42"/>
      <c r="S40" s="18">
        <f>[39]JLuc!$H$24</f>
        <v>0</v>
      </c>
      <c r="T40" s="19"/>
      <c r="U40" s="20">
        <f>[39]JLuc!$C$24</f>
        <v>0</v>
      </c>
      <c r="V40" s="19"/>
      <c r="W40" s="20">
        <f>[39]JLuc!$C$25</f>
        <v>0</v>
      </c>
      <c r="X40" s="19"/>
      <c r="Y40" s="20">
        <f>[39]JLuc!$H$25</f>
        <v>0</v>
      </c>
      <c r="Z40" s="19"/>
      <c r="AA40" s="20">
        <f>[39]JLuc!$H$26</f>
        <v>0</v>
      </c>
      <c r="AB40" s="19"/>
      <c r="AC40" s="20">
        <f>[39]JLuc!$C$26</f>
        <v>0</v>
      </c>
      <c r="AD40" s="19"/>
      <c r="AE40" s="36">
        <f>[39]JLuc!$C$27</f>
        <v>3</v>
      </c>
      <c r="AF40" s="19"/>
      <c r="AG40" s="20">
        <f>[39]JLuc!$H$23</f>
        <v>0</v>
      </c>
      <c r="AH40" s="42"/>
      <c r="AI40" s="18">
        <f>'[31]Eric G'!$H$24</f>
        <v>0</v>
      </c>
      <c r="AJ40" s="19"/>
      <c r="AK40" s="20">
        <f>'[31]Eric G'!$C$24</f>
        <v>0</v>
      </c>
      <c r="AL40" s="19"/>
      <c r="AM40" s="20">
        <f>'[31]Eric G'!$C$25</f>
        <v>0</v>
      </c>
      <c r="AN40" s="19"/>
      <c r="AO40" s="20">
        <f>'[31]Eric G'!$H$25</f>
        <v>0</v>
      </c>
      <c r="AP40" s="19"/>
      <c r="AQ40" s="20">
        <f>'[31]Eric G'!$H$26</f>
        <v>0</v>
      </c>
      <c r="AR40" s="19"/>
      <c r="AS40" s="20">
        <f>'[31]Eric G'!$C$26</f>
        <v>0</v>
      </c>
      <c r="AT40" s="19"/>
      <c r="AU40" s="36">
        <f>'[31]Eric G'!$C$27</f>
        <v>3</v>
      </c>
      <c r="AV40" s="19"/>
      <c r="AW40" s="20">
        <f>'[31]Eric G'!$H$23</f>
        <v>0</v>
      </c>
      <c r="AX40" s="46"/>
      <c r="AY40" s="18">
        <f>'[39]Eric D'!$H$24</f>
        <v>0</v>
      </c>
      <c r="AZ40" s="19"/>
      <c r="BA40" s="20">
        <f>'[39]Eric D'!$C$24</f>
        <v>0</v>
      </c>
      <c r="BB40" s="19"/>
      <c r="BC40" s="20">
        <f>'[39]Eric D'!$C$25</f>
        <v>0</v>
      </c>
      <c r="BD40" s="19"/>
      <c r="BE40" s="20">
        <f>'[39]Eric D'!$H$25</f>
        <v>0</v>
      </c>
      <c r="BF40" s="19"/>
      <c r="BG40" s="20">
        <f>'[39]Eric D'!$H$26</f>
        <v>0</v>
      </c>
      <c r="BH40" s="19"/>
      <c r="BI40" s="20">
        <f>'[39]Eric D'!$C$26</f>
        <v>0</v>
      </c>
      <c r="BJ40" s="19"/>
      <c r="BK40" s="36">
        <f>'[39]Eric D'!$C$27</f>
        <v>3</v>
      </c>
      <c r="BL40" s="19"/>
      <c r="BM40" s="20">
        <f>'[39]Eric D'!$H$23</f>
        <v>0</v>
      </c>
      <c r="BN40" s="42"/>
      <c r="BO40" s="18">
        <f>[39]Philippe!$H$24</f>
        <v>0</v>
      </c>
      <c r="BP40" s="19"/>
      <c r="BQ40" s="20">
        <f>[39]Philippe!$C$24</f>
        <v>0</v>
      </c>
      <c r="BR40" s="19"/>
      <c r="BS40" s="20">
        <f>[39]Philippe!$C$25</f>
        <v>0</v>
      </c>
      <c r="BT40" s="19"/>
      <c r="BU40" s="20">
        <f>[39]Philippe!$H$25</f>
        <v>0</v>
      </c>
      <c r="BV40" s="19"/>
      <c r="BW40" s="20">
        <f>[39]Philippe!$H$26</f>
        <v>0</v>
      </c>
      <c r="BX40" s="19"/>
      <c r="BY40" s="20">
        <f>[39]Philippe!$C$26</f>
        <v>0</v>
      </c>
      <c r="BZ40" s="19"/>
      <c r="CA40" s="36">
        <f>[39]Philippe!$C$27</f>
        <v>3</v>
      </c>
      <c r="CB40" s="19"/>
      <c r="CC40" s="20">
        <f>[39]Philippe!$H$23</f>
        <v>0</v>
      </c>
      <c r="CD40" s="42"/>
      <c r="CE40" s="18">
        <f>[39]Florent!$H$24</f>
        <v>0</v>
      </c>
      <c r="CF40" s="19"/>
      <c r="CG40" s="20">
        <f>[39]Florent!$C$24</f>
        <v>0</v>
      </c>
      <c r="CH40" s="19"/>
      <c r="CI40" s="20">
        <f>[39]Florent!$C$25</f>
        <v>0</v>
      </c>
      <c r="CJ40" s="19"/>
      <c r="CK40" s="20">
        <f>[39]Florent!$H$25</f>
        <v>0</v>
      </c>
      <c r="CL40" s="19"/>
      <c r="CM40" s="20">
        <f>[39]Florent!$H$26</f>
        <v>0</v>
      </c>
      <c r="CN40" s="19"/>
      <c r="CO40" s="20">
        <f>[39]Florent!$C$26</f>
        <v>0</v>
      </c>
      <c r="CP40" s="19"/>
      <c r="CQ40" s="36">
        <f>[39]Florent!$C$27</f>
        <v>3</v>
      </c>
      <c r="CR40" s="19"/>
      <c r="CS40" s="20">
        <f>[39]Florent!$H$23</f>
        <v>0</v>
      </c>
      <c r="CT40" s="42"/>
      <c r="CU40" s="18">
        <f>[39]Seb!$H$24</f>
        <v>0</v>
      </c>
      <c r="CV40" s="19"/>
      <c r="CW40" s="20">
        <f>[39]Seb!$C$24</f>
        <v>0</v>
      </c>
      <c r="CX40" s="19"/>
      <c r="CY40" s="20">
        <f>[39]Seb!$C$25</f>
        <v>0</v>
      </c>
      <c r="CZ40" s="19"/>
      <c r="DA40" s="20">
        <f>[39]Seb!$H$25</f>
        <v>0</v>
      </c>
      <c r="DB40" s="19"/>
      <c r="DC40" s="20">
        <f>[39]Seb!$H$26</f>
        <v>0</v>
      </c>
      <c r="DD40" s="19"/>
      <c r="DE40" s="20">
        <f>[39]Seb!$C$26</f>
        <v>0</v>
      </c>
      <c r="DF40" s="19"/>
      <c r="DG40" s="36">
        <f>[39]Seb!$C$27</f>
        <v>3</v>
      </c>
      <c r="DH40" s="19"/>
      <c r="DI40" s="20">
        <f>[39]Seb!$H$23</f>
        <v>0</v>
      </c>
      <c r="DJ40" s="42"/>
      <c r="DK40" s="1">
        <v>20</v>
      </c>
    </row>
    <row r="41" spans="1:115" s="76" customFormat="1" ht="9.6" customHeight="1" thickBot="1">
      <c r="A41" s="67"/>
      <c r="B41" s="68">
        <v>38</v>
      </c>
      <c r="C41" s="69">
        <f>[40]Bruno!$H$24</f>
        <v>0</v>
      </c>
      <c r="D41" s="63"/>
      <c r="E41" s="63">
        <f>[40]Bruno!$C$24</f>
        <v>0</v>
      </c>
      <c r="F41" s="63"/>
      <c r="G41" s="63">
        <f>[40]Bruno!$C$25</f>
        <v>0</v>
      </c>
      <c r="H41" s="63"/>
      <c r="I41" s="63">
        <f>[40]Bruno!$H$25</f>
        <v>0</v>
      </c>
      <c r="J41" s="63"/>
      <c r="K41" s="63">
        <f>[40]Bruno!$H$26</f>
        <v>0</v>
      </c>
      <c r="L41" s="63"/>
      <c r="M41" s="63">
        <f>[40]Bruno!$C$26</f>
        <v>0</v>
      </c>
      <c r="N41" s="63"/>
      <c r="O41" s="70">
        <f>[40]Bruno!$C$27</f>
        <v>3</v>
      </c>
      <c r="P41" s="63"/>
      <c r="Q41" s="63">
        <f>[40]Bruno!$H$23</f>
        <v>0</v>
      </c>
      <c r="R41" s="71"/>
      <c r="S41" s="69">
        <f>[40]JLuc!$H$24</f>
        <v>0</v>
      </c>
      <c r="T41" s="63"/>
      <c r="U41" s="63">
        <f>[40]JLuc!$C$24</f>
        <v>0</v>
      </c>
      <c r="V41" s="63"/>
      <c r="W41" s="63">
        <f>[40]JLuc!$C$25</f>
        <v>0</v>
      </c>
      <c r="X41" s="63"/>
      <c r="Y41" s="63">
        <f>[40]JLuc!$H$25</f>
        <v>0</v>
      </c>
      <c r="Z41" s="63"/>
      <c r="AA41" s="63">
        <f>[40]JLuc!$H$26</f>
        <v>0</v>
      </c>
      <c r="AB41" s="63"/>
      <c r="AC41" s="63">
        <f>[40]JLuc!$C$26</f>
        <v>0</v>
      </c>
      <c r="AD41" s="63"/>
      <c r="AE41" s="70">
        <f>[40]JLuc!$C$27</f>
        <v>3</v>
      </c>
      <c r="AF41" s="63"/>
      <c r="AG41" s="63">
        <f>[40]JLuc!$H$23</f>
        <v>0</v>
      </c>
      <c r="AH41" s="71"/>
      <c r="AI41" s="69">
        <f>'[31]Eric G'!$H$24</f>
        <v>0</v>
      </c>
      <c r="AJ41" s="63"/>
      <c r="AK41" s="63">
        <f>'[31]Eric G'!$C$24</f>
        <v>0</v>
      </c>
      <c r="AL41" s="63"/>
      <c r="AM41" s="63">
        <f>'[31]Eric G'!$C$25</f>
        <v>0</v>
      </c>
      <c r="AN41" s="63"/>
      <c r="AO41" s="63">
        <f>'[31]Eric G'!$H$25</f>
        <v>0</v>
      </c>
      <c r="AP41" s="63"/>
      <c r="AQ41" s="63">
        <f>'[31]Eric G'!$H$26</f>
        <v>0</v>
      </c>
      <c r="AR41" s="63"/>
      <c r="AS41" s="63">
        <f>'[31]Eric G'!$C$26</f>
        <v>0</v>
      </c>
      <c r="AT41" s="63"/>
      <c r="AU41" s="70">
        <f>'[31]Eric G'!$C$27</f>
        <v>3</v>
      </c>
      <c r="AV41" s="63"/>
      <c r="AW41" s="63">
        <f>'[31]Eric G'!$H$23</f>
        <v>0</v>
      </c>
      <c r="AX41" s="73"/>
      <c r="AY41" s="69">
        <f>'[40]Eric D'!$H$24</f>
        <v>0</v>
      </c>
      <c r="AZ41" s="63"/>
      <c r="BA41" s="63">
        <f>'[40]Eric D'!$C$24</f>
        <v>0</v>
      </c>
      <c r="BB41" s="63"/>
      <c r="BC41" s="63">
        <f>'[40]Eric D'!$C$25</f>
        <v>0</v>
      </c>
      <c r="BD41" s="63"/>
      <c r="BE41" s="63">
        <f>'[40]Eric D'!$H$25</f>
        <v>0</v>
      </c>
      <c r="BF41" s="63"/>
      <c r="BG41" s="63">
        <f>'[40]Eric D'!$H$26</f>
        <v>0</v>
      </c>
      <c r="BH41" s="63"/>
      <c r="BI41" s="63">
        <f>'[40]Eric D'!$C$26</f>
        <v>0</v>
      </c>
      <c r="BJ41" s="63"/>
      <c r="BK41" s="70">
        <f>'[40]Eric D'!$C$27</f>
        <v>3</v>
      </c>
      <c r="BL41" s="63"/>
      <c r="BM41" s="63">
        <f>'[40]Eric D'!$H$23</f>
        <v>0</v>
      </c>
      <c r="BN41" s="71"/>
      <c r="BO41" s="69">
        <f>[40]Philippe!$H$24</f>
        <v>0</v>
      </c>
      <c r="BP41" s="63"/>
      <c r="BQ41" s="63">
        <f>[40]Philippe!$C$24</f>
        <v>0</v>
      </c>
      <c r="BR41" s="63"/>
      <c r="BS41" s="63">
        <f>[40]Philippe!$C$25</f>
        <v>0</v>
      </c>
      <c r="BT41" s="63"/>
      <c r="BU41" s="63">
        <f>[40]Philippe!$H$25</f>
        <v>0</v>
      </c>
      <c r="BV41" s="63"/>
      <c r="BW41" s="63">
        <f>[40]Philippe!$H$26</f>
        <v>0</v>
      </c>
      <c r="BX41" s="63"/>
      <c r="BY41" s="63">
        <f>[40]Philippe!$C$26</f>
        <v>0</v>
      </c>
      <c r="BZ41" s="63"/>
      <c r="CA41" s="70">
        <f>[40]Philippe!$C$27</f>
        <v>3</v>
      </c>
      <c r="CB41" s="63"/>
      <c r="CC41" s="63">
        <f>[40]Philippe!$H$23</f>
        <v>0</v>
      </c>
      <c r="CD41" s="71"/>
      <c r="CE41" s="69">
        <f>[40]Florent!$H$24</f>
        <v>0</v>
      </c>
      <c r="CF41" s="63"/>
      <c r="CG41" s="63">
        <f>[40]Florent!$C$24</f>
        <v>0</v>
      </c>
      <c r="CH41" s="63"/>
      <c r="CI41" s="63">
        <f>[40]Florent!$C$25</f>
        <v>0</v>
      </c>
      <c r="CJ41" s="63"/>
      <c r="CK41" s="63">
        <f>[40]Florent!$H$25</f>
        <v>0</v>
      </c>
      <c r="CL41" s="63"/>
      <c r="CM41" s="63">
        <f>[40]Florent!$H$26</f>
        <v>0</v>
      </c>
      <c r="CN41" s="63"/>
      <c r="CO41" s="63">
        <f>[40]Florent!$C$26</f>
        <v>0</v>
      </c>
      <c r="CP41" s="63"/>
      <c r="CQ41" s="70">
        <f>[40]Florent!$C$27</f>
        <v>3</v>
      </c>
      <c r="CR41" s="63"/>
      <c r="CS41" s="63">
        <f>[40]Florent!$H$23</f>
        <v>0</v>
      </c>
      <c r="CT41" s="71"/>
      <c r="CU41" s="69">
        <f>[40]Seb!$H$24</f>
        <v>0</v>
      </c>
      <c r="CV41" s="63"/>
      <c r="CW41" s="63">
        <f>[40]Seb!$C$24</f>
        <v>0</v>
      </c>
      <c r="CX41" s="63"/>
      <c r="CY41" s="63">
        <f>[40]Seb!$C$25</f>
        <v>0</v>
      </c>
      <c r="CZ41" s="63"/>
      <c r="DA41" s="63">
        <f>[40]Seb!$H$25</f>
        <v>0</v>
      </c>
      <c r="DB41" s="63"/>
      <c r="DC41" s="63">
        <f>[40]Seb!$H$26</f>
        <v>0</v>
      </c>
      <c r="DD41" s="63"/>
      <c r="DE41" s="63">
        <f>[40]Seb!$C$26</f>
        <v>0</v>
      </c>
      <c r="DF41" s="63"/>
      <c r="DG41" s="70">
        <f>[40]Seb!$C$27</f>
        <v>3</v>
      </c>
      <c r="DH41" s="63"/>
      <c r="DI41" s="63">
        <f>[40]Seb!$H$23</f>
        <v>0</v>
      </c>
      <c r="DJ41" s="71"/>
      <c r="DK41" s="75">
        <v>21</v>
      </c>
    </row>
    <row r="42" spans="1:115" s="81" customFormat="1" ht="9.6" customHeight="1" thickBot="1">
      <c r="A42" s="78"/>
      <c r="B42" s="79">
        <v>39</v>
      </c>
      <c r="C42" s="18">
        <f>[41]Bruno!$H$24</f>
        <v>0</v>
      </c>
      <c r="D42" s="19"/>
      <c r="E42" s="20">
        <f>[41]Bruno!$C$24</f>
        <v>0</v>
      </c>
      <c r="F42" s="19"/>
      <c r="G42" s="20">
        <f>[41]Bruno!$C$25</f>
        <v>0</v>
      </c>
      <c r="H42" s="19"/>
      <c r="I42" s="20">
        <f>[41]Bruno!$H$25</f>
        <v>0</v>
      </c>
      <c r="J42" s="19"/>
      <c r="K42" s="20">
        <f>[41]Bruno!$H$26</f>
        <v>0</v>
      </c>
      <c r="L42" s="19"/>
      <c r="M42" s="20">
        <f>[41]Bruno!$C$26</f>
        <v>0</v>
      </c>
      <c r="N42" s="19"/>
      <c r="O42" s="36">
        <f>[41]Bruno!$C$27</f>
        <v>3</v>
      </c>
      <c r="P42" s="19"/>
      <c r="Q42" s="20">
        <f>[41]Bruno!$H$23</f>
        <v>0</v>
      </c>
      <c r="R42" s="42"/>
      <c r="S42" s="94">
        <f>[41]JLuc!$H$24</f>
        <v>0</v>
      </c>
      <c r="T42" s="19"/>
      <c r="U42" s="20">
        <f>[41]JLuc!$C$24</f>
        <v>0</v>
      </c>
      <c r="V42" s="19"/>
      <c r="W42" s="20">
        <f>[41]JLuc!$C$25</f>
        <v>0</v>
      </c>
      <c r="X42" s="19"/>
      <c r="Y42" s="20">
        <f>[41]JLuc!$H$25</f>
        <v>0</v>
      </c>
      <c r="Z42" s="19"/>
      <c r="AA42" s="20">
        <f>[41]JLuc!$H$26</f>
        <v>0</v>
      </c>
      <c r="AB42" s="19"/>
      <c r="AC42" s="20">
        <f>[41]JLuc!$C$26</f>
        <v>0</v>
      </c>
      <c r="AD42" s="19"/>
      <c r="AE42" s="36">
        <f>[41]JLuc!$C$27</f>
        <v>3</v>
      </c>
      <c r="AF42" s="19"/>
      <c r="AG42" s="20">
        <f>[41]JLuc!$H$23</f>
        <v>0</v>
      </c>
      <c r="AH42" s="42"/>
      <c r="AI42" s="18">
        <f>'[31]Eric G'!$H$24</f>
        <v>0</v>
      </c>
      <c r="AJ42" s="19"/>
      <c r="AK42" s="20">
        <f>'[31]Eric G'!$C$24</f>
        <v>0</v>
      </c>
      <c r="AL42" s="19"/>
      <c r="AM42" s="20">
        <f>'[31]Eric G'!$C$25</f>
        <v>0</v>
      </c>
      <c r="AN42" s="19"/>
      <c r="AO42" s="20">
        <f>'[31]Eric G'!$H$25</f>
        <v>0</v>
      </c>
      <c r="AP42" s="19"/>
      <c r="AQ42" s="20">
        <f>'[31]Eric G'!$H$26</f>
        <v>0</v>
      </c>
      <c r="AR42" s="19"/>
      <c r="AS42" s="20">
        <f>'[31]Eric G'!$C$26</f>
        <v>0</v>
      </c>
      <c r="AT42" s="19"/>
      <c r="AU42" s="36">
        <f>'[31]Eric G'!$C$27</f>
        <v>3</v>
      </c>
      <c r="AV42" s="19"/>
      <c r="AW42" s="20">
        <f>'[31]Eric G'!$H$23</f>
        <v>0</v>
      </c>
      <c r="AX42" s="46"/>
      <c r="AY42" s="18">
        <f>'[41]Eric D'!$H$24</f>
        <v>0</v>
      </c>
      <c r="AZ42" s="19"/>
      <c r="BA42" s="20">
        <f>'[41]Eric D'!$C$24</f>
        <v>0</v>
      </c>
      <c r="BB42" s="19"/>
      <c r="BC42" s="20">
        <f>'[41]Eric D'!$C$25</f>
        <v>0</v>
      </c>
      <c r="BD42" s="19"/>
      <c r="BE42" s="20">
        <f>'[41]Eric D'!$H$25</f>
        <v>0</v>
      </c>
      <c r="BF42" s="19"/>
      <c r="BG42" s="20">
        <f>'[41]Eric D'!$H$26</f>
        <v>0</v>
      </c>
      <c r="BH42" s="19"/>
      <c r="BI42" s="20">
        <f>'[41]Eric D'!$C$26</f>
        <v>0</v>
      </c>
      <c r="BJ42" s="19"/>
      <c r="BK42" s="36">
        <f>'[41]Eric D'!$C$27</f>
        <v>3</v>
      </c>
      <c r="BL42" s="19"/>
      <c r="BM42" s="20">
        <f>'[41]Eric D'!$H$23</f>
        <v>0</v>
      </c>
      <c r="BN42" s="42"/>
      <c r="BO42" s="18">
        <f>[41]Philippe!$H$24</f>
        <v>0</v>
      </c>
      <c r="BP42" s="19"/>
      <c r="BQ42" s="20">
        <f>[41]Philippe!$C$24</f>
        <v>0</v>
      </c>
      <c r="BR42" s="19"/>
      <c r="BS42" s="20">
        <f>[41]Philippe!$C$25</f>
        <v>0</v>
      </c>
      <c r="BT42" s="19"/>
      <c r="BU42" s="20">
        <f>[41]Philippe!$H$25</f>
        <v>0</v>
      </c>
      <c r="BV42" s="19"/>
      <c r="BW42" s="20">
        <f>[41]Philippe!$H$26</f>
        <v>0</v>
      </c>
      <c r="BX42" s="19"/>
      <c r="BY42" s="20">
        <f>[41]Philippe!$C$26</f>
        <v>0</v>
      </c>
      <c r="BZ42" s="19"/>
      <c r="CA42" s="36">
        <f>[41]Philippe!$C$27</f>
        <v>3</v>
      </c>
      <c r="CB42" s="19"/>
      <c r="CC42" s="20">
        <f>[41]Philippe!$H$23</f>
        <v>0</v>
      </c>
      <c r="CD42" s="42"/>
      <c r="CE42" s="18">
        <f>[41]Florent!$H$24</f>
        <v>0</v>
      </c>
      <c r="CF42" s="19"/>
      <c r="CG42" s="20">
        <f>[41]Florent!$C$24</f>
        <v>0</v>
      </c>
      <c r="CH42" s="19"/>
      <c r="CI42" s="20">
        <f>[41]Florent!$C$25</f>
        <v>0</v>
      </c>
      <c r="CJ42" s="19"/>
      <c r="CK42" s="20">
        <f>[41]Florent!$H$25</f>
        <v>0</v>
      </c>
      <c r="CL42" s="19"/>
      <c r="CM42" s="20">
        <f>[41]Florent!$H$26</f>
        <v>0</v>
      </c>
      <c r="CN42" s="19"/>
      <c r="CO42" s="20">
        <f>[41]Florent!$C$26</f>
        <v>0</v>
      </c>
      <c r="CP42" s="19"/>
      <c r="CQ42" s="36">
        <f>[41]Florent!$C$27</f>
        <v>3</v>
      </c>
      <c r="CR42" s="19"/>
      <c r="CS42" s="20">
        <f>[41]Florent!$H$23</f>
        <v>0</v>
      </c>
      <c r="CT42" s="42"/>
      <c r="CU42" s="18">
        <f>[41]Seb!$H$24</f>
        <v>0</v>
      </c>
      <c r="CV42" s="19"/>
      <c r="CW42" s="20">
        <f>[41]Seb!$C$24</f>
        <v>0</v>
      </c>
      <c r="CX42" s="19"/>
      <c r="CY42" s="20">
        <f>[41]Seb!$C$25</f>
        <v>0</v>
      </c>
      <c r="CZ42" s="19"/>
      <c r="DA42" s="20">
        <f>[41]Seb!$H$25</f>
        <v>0</v>
      </c>
      <c r="DB42" s="19"/>
      <c r="DC42" s="20">
        <f>[41]Seb!$H$26</f>
        <v>0</v>
      </c>
      <c r="DD42" s="19"/>
      <c r="DE42" s="20">
        <f>[41]Seb!$C$26</f>
        <v>0</v>
      </c>
      <c r="DF42" s="19"/>
      <c r="DG42" s="36">
        <f>[41]Seb!$C$27</f>
        <v>3</v>
      </c>
      <c r="DH42" s="19"/>
      <c r="DI42" s="20">
        <f>[41]Seb!$H$23</f>
        <v>0</v>
      </c>
      <c r="DJ42" s="42"/>
      <c r="DK42" s="80">
        <v>22</v>
      </c>
    </row>
    <row r="43" spans="1:115" s="2" customFormat="1" ht="9.6" customHeight="1" thickBot="1">
      <c r="A43" s="26"/>
      <c r="B43" s="28">
        <v>40</v>
      </c>
      <c r="C43" s="18">
        <f>[42]Bruno!$H$24</f>
        <v>0</v>
      </c>
      <c r="D43" s="19"/>
      <c r="E43" s="20">
        <f>[42]Bruno!$C$24</f>
        <v>0</v>
      </c>
      <c r="F43" s="19"/>
      <c r="G43" s="20">
        <f>[42]Bruno!$C$25</f>
        <v>0</v>
      </c>
      <c r="H43" s="19"/>
      <c r="I43" s="20">
        <f>[42]Bruno!$H$25</f>
        <v>0</v>
      </c>
      <c r="J43" s="19"/>
      <c r="K43" s="20">
        <f>[42]Bruno!$H$26</f>
        <v>0</v>
      </c>
      <c r="L43" s="19"/>
      <c r="M43" s="20">
        <f>[42]Bruno!$C$26</f>
        <v>0</v>
      </c>
      <c r="N43" s="19"/>
      <c r="O43" s="36">
        <f>[42]Bruno!$C$27</f>
        <v>3</v>
      </c>
      <c r="P43" s="19"/>
      <c r="Q43" s="20">
        <f>[42]Bruno!$H$23</f>
        <v>0</v>
      </c>
      <c r="R43" s="42"/>
      <c r="S43" s="84">
        <f>[42]JLuc!$H$24</f>
        <v>0</v>
      </c>
      <c r="T43" s="19"/>
      <c r="U43" s="20">
        <f>[42]JLuc!$C$24</f>
        <v>0</v>
      </c>
      <c r="V43" s="19"/>
      <c r="W43" s="20">
        <f>[42]JLuc!$C$25</f>
        <v>0</v>
      </c>
      <c r="X43" s="19"/>
      <c r="Y43" s="20">
        <f>[42]JLuc!$H$25</f>
        <v>0</v>
      </c>
      <c r="Z43" s="19"/>
      <c r="AA43" s="20">
        <f>[42]JLuc!$H$26</f>
        <v>0</v>
      </c>
      <c r="AB43" s="19"/>
      <c r="AC43" s="20">
        <f>[42]JLuc!$C$26</f>
        <v>0</v>
      </c>
      <c r="AD43" s="19"/>
      <c r="AE43" s="36">
        <f>[42]JLuc!$C$27</f>
        <v>3</v>
      </c>
      <c r="AF43" s="19"/>
      <c r="AG43" s="20">
        <f>[42]JLuc!$H$23</f>
        <v>0</v>
      </c>
      <c r="AH43" s="42"/>
      <c r="AI43" s="18">
        <f>'[31]Eric G'!$H$24</f>
        <v>0</v>
      </c>
      <c r="AJ43" s="19"/>
      <c r="AK43" s="20">
        <f>'[31]Eric G'!$C$24</f>
        <v>0</v>
      </c>
      <c r="AL43" s="19"/>
      <c r="AM43" s="20">
        <f>'[31]Eric G'!$C$25</f>
        <v>0</v>
      </c>
      <c r="AN43" s="19"/>
      <c r="AO43" s="20">
        <f>'[31]Eric G'!$H$25</f>
        <v>0</v>
      </c>
      <c r="AP43" s="19"/>
      <c r="AQ43" s="20">
        <f>'[31]Eric G'!$H$26</f>
        <v>0</v>
      </c>
      <c r="AR43" s="19"/>
      <c r="AS43" s="20">
        <f>'[31]Eric G'!$C$26</f>
        <v>0</v>
      </c>
      <c r="AT43" s="19"/>
      <c r="AU43" s="36">
        <f>'[31]Eric G'!$C$27</f>
        <v>3</v>
      </c>
      <c r="AV43" s="19"/>
      <c r="AW43" s="20">
        <f>'[31]Eric G'!$H$23</f>
        <v>0</v>
      </c>
      <c r="AX43" s="46"/>
      <c r="AY43" s="18">
        <f>'[42]Eric D'!$H$24</f>
        <v>0</v>
      </c>
      <c r="AZ43" s="19"/>
      <c r="BA43" s="20">
        <f>'[42]Eric D'!$C$24</f>
        <v>0</v>
      </c>
      <c r="BB43" s="19"/>
      <c r="BC43" s="20">
        <f>'[42]Eric D'!$C$25</f>
        <v>0</v>
      </c>
      <c r="BD43" s="19"/>
      <c r="BE43" s="20">
        <f>'[42]Eric D'!$H$25</f>
        <v>0</v>
      </c>
      <c r="BF43" s="19"/>
      <c r="BG43" s="20">
        <f>'[42]Eric D'!$H$26</f>
        <v>0</v>
      </c>
      <c r="BH43" s="19"/>
      <c r="BI43" s="20">
        <f>'[42]Eric D'!$C$26</f>
        <v>0</v>
      </c>
      <c r="BJ43" s="19"/>
      <c r="BK43" s="36">
        <f>'[42]Eric D'!$C$27</f>
        <v>3</v>
      </c>
      <c r="BL43" s="19"/>
      <c r="BM43" s="20">
        <f>'[42]Eric D'!$H$23</f>
        <v>0</v>
      </c>
      <c r="BN43" s="42"/>
      <c r="BO43" s="18">
        <f>[42]Philippe!$H$24</f>
        <v>0</v>
      </c>
      <c r="BP43" s="19"/>
      <c r="BQ43" s="20">
        <f>[42]Philippe!$C$24</f>
        <v>0</v>
      </c>
      <c r="BR43" s="19"/>
      <c r="BS43" s="20">
        <f>[42]Philippe!$C$25</f>
        <v>0</v>
      </c>
      <c r="BT43" s="19"/>
      <c r="BU43" s="20">
        <f>[42]Philippe!$H$25</f>
        <v>0</v>
      </c>
      <c r="BV43" s="19"/>
      <c r="BW43" s="20">
        <f>[42]Philippe!$H$26</f>
        <v>0</v>
      </c>
      <c r="BX43" s="19"/>
      <c r="BY43" s="20">
        <f>[42]Philippe!$C$26</f>
        <v>0</v>
      </c>
      <c r="BZ43" s="19"/>
      <c r="CA43" s="36">
        <f>[42]Philippe!$C$27</f>
        <v>3</v>
      </c>
      <c r="CB43" s="19"/>
      <c r="CC43" s="20">
        <f>[42]Philippe!$H$23</f>
        <v>0</v>
      </c>
      <c r="CD43" s="42"/>
      <c r="CE43" s="18">
        <f>[42]Florent!$H$24</f>
        <v>0</v>
      </c>
      <c r="CF43" s="19"/>
      <c r="CG43" s="20">
        <f>[42]Florent!$C$24</f>
        <v>0</v>
      </c>
      <c r="CH43" s="19"/>
      <c r="CI43" s="20">
        <f>[42]Florent!$C$25</f>
        <v>0</v>
      </c>
      <c r="CJ43" s="19"/>
      <c r="CK43" s="20">
        <f>[42]Florent!$H$25</f>
        <v>0</v>
      </c>
      <c r="CL43" s="19"/>
      <c r="CM43" s="20">
        <f>[42]Florent!$H$26</f>
        <v>0</v>
      </c>
      <c r="CN43" s="19"/>
      <c r="CO43" s="20">
        <f>[42]Florent!$C$26</f>
        <v>0</v>
      </c>
      <c r="CP43" s="19"/>
      <c r="CQ43" s="36">
        <f>[42]Florent!$C$27</f>
        <v>3</v>
      </c>
      <c r="CR43" s="19"/>
      <c r="CS43" s="20">
        <f>[42]Florent!$H$23</f>
        <v>0</v>
      </c>
      <c r="CT43" s="42"/>
      <c r="CU43" s="18">
        <f>[42]Seb!$H$24</f>
        <v>0</v>
      </c>
      <c r="CV43" s="19"/>
      <c r="CW43" s="20">
        <f>[42]Seb!$C$24</f>
        <v>0</v>
      </c>
      <c r="CX43" s="19"/>
      <c r="CY43" s="20">
        <f>[42]Seb!$C$25</f>
        <v>0</v>
      </c>
      <c r="CZ43" s="19"/>
      <c r="DA43" s="20">
        <f>[42]Seb!$H$25</f>
        <v>0</v>
      </c>
      <c r="DB43" s="19"/>
      <c r="DC43" s="20">
        <f>[42]Seb!$H$26</f>
        <v>0</v>
      </c>
      <c r="DD43" s="19"/>
      <c r="DE43" s="20">
        <f>[42]Seb!$C$26</f>
        <v>0</v>
      </c>
      <c r="DF43" s="19"/>
      <c r="DG43" s="36">
        <f>[42]Seb!$C$27</f>
        <v>3</v>
      </c>
      <c r="DH43" s="19"/>
      <c r="DI43" s="20">
        <f>[42]Seb!$H$23</f>
        <v>0</v>
      </c>
      <c r="DJ43" s="42"/>
      <c r="DK43" s="1">
        <v>23</v>
      </c>
    </row>
    <row r="44" spans="1:115" s="2" customFormat="1" ht="9.6" customHeight="1" thickBot="1">
      <c r="A44" s="26"/>
      <c r="B44" s="28">
        <v>41</v>
      </c>
      <c r="C44" s="18">
        <f>[43]Bruno!$H$24</f>
        <v>0</v>
      </c>
      <c r="D44" s="19"/>
      <c r="E44" s="20">
        <f>[43]Bruno!$C$24</f>
        <v>0</v>
      </c>
      <c r="F44" s="19"/>
      <c r="G44" s="20">
        <f>[43]Bruno!$C$25</f>
        <v>0</v>
      </c>
      <c r="H44" s="19"/>
      <c r="I44" s="20">
        <f>[43]Bruno!$H$25</f>
        <v>0</v>
      </c>
      <c r="J44" s="19"/>
      <c r="K44" s="20">
        <f>[43]Bruno!$H$26</f>
        <v>0</v>
      </c>
      <c r="L44" s="19"/>
      <c r="M44" s="20">
        <f>[43]Bruno!$C$26</f>
        <v>0</v>
      </c>
      <c r="N44" s="19"/>
      <c r="O44" s="36">
        <f>[43]Bruno!$C$27</f>
        <v>3</v>
      </c>
      <c r="P44" s="19"/>
      <c r="Q44" s="20">
        <f>[43]Bruno!$H$23</f>
        <v>0</v>
      </c>
      <c r="R44" s="42"/>
      <c r="S44" s="18">
        <f>[43]JLuc!$H$24</f>
        <v>0</v>
      </c>
      <c r="T44" s="19"/>
      <c r="U44" s="20">
        <f>[43]JLuc!$C$24</f>
        <v>0</v>
      </c>
      <c r="V44" s="19"/>
      <c r="W44" s="20">
        <f>[43]JLuc!$C$25</f>
        <v>0</v>
      </c>
      <c r="X44" s="19"/>
      <c r="Y44" s="20">
        <f>[43]JLuc!$H$25</f>
        <v>0</v>
      </c>
      <c r="Z44" s="19"/>
      <c r="AA44" s="20">
        <f>[43]JLuc!$H$26</f>
        <v>0</v>
      </c>
      <c r="AB44" s="19"/>
      <c r="AC44" s="20">
        <f>[43]JLuc!$C$26</f>
        <v>0</v>
      </c>
      <c r="AD44" s="19"/>
      <c r="AE44" s="36">
        <f>[43]JLuc!$C$27</f>
        <v>3</v>
      </c>
      <c r="AF44" s="19"/>
      <c r="AG44" s="20">
        <f>[43]JLuc!$H$23</f>
        <v>0</v>
      </c>
      <c r="AH44" s="42"/>
      <c r="AI44" s="18">
        <f>'[31]Eric G'!$H$24</f>
        <v>0</v>
      </c>
      <c r="AJ44" s="19"/>
      <c r="AK44" s="20">
        <f>'[31]Eric G'!$C$24</f>
        <v>0</v>
      </c>
      <c r="AL44" s="19"/>
      <c r="AM44" s="20">
        <f>'[31]Eric G'!$C$25</f>
        <v>0</v>
      </c>
      <c r="AN44" s="19"/>
      <c r="AO44" s="20">
        <f>'[31]Eric G'!$H$25</f>
        <v>0</v>
      </c>
      <c r="AP44" s="19"/>
      <c r="AQ44" s="20">
        <f>'[31]Eric G'!$H$26</f>
        <v>0</v>
      </c>
      <c r="AR44" s="19"/>
      <c r="AS44" s="20">
        <f>'[31]Eric G'!$C$26</f>
        <v>0</v>
      </c>
      <c r="AT44" s="19"/>
      <c r="AU44" s="36">
        <f>'[31]Eric G'!$C$27</f>
        <v>3</v>
      </c>
      <c r="AV44" s="19"/>
      <c r="AW44" s="20">
        <f>'[31]Eric G'!$H$23</f>
        <v>0</v>
      </c>
      <c r="AX44" s="46"/>
      <c r="AY44" s="18">
        <f>'[43]Eric D'!$H$24</f>
        <v>0</v>
      </c>
      <c r="AZ44" s="19"/>
      <c r="BA44" s="20">
        <f>'[43]Eric D'!$C$24</f>
        <v>0</v>
      </c>
      <c r="BB44" s="19"/>
      <c r="BC44" s="20">
        <f>'[43]Eric D'!$C$25</f>
        <v>0</v>
      </c>
      <c r="BD44" s="19"/>
      <c r="BE44" s="20">
        <f>'[43]Eric D'!$H$25</f>
        <v>0</v>
      </c>
      <c r="BF44" s="19"/>
      <c r="BG44" s="20">
        <f>'[43]Eric D'!$H$26</f>
        <v>0</v>
      </c>
      <c r="BH44" s="19"/>
      <c r="BI44" s="20">
        <f>'[43]Eric D'!$C$26</f>
        <v>0</v>
      </c>
      <c r="BJ44" s="19"/>
      <c r="BK44" s="36">
        <f>'[43]Eric D'!$C$27</f>
        <v>3</v>
      </c>
      <c r="BL44" s="19"/>
      <c r="BM44" s="20">
        <f>'[43]Eric D'!$H$23</f>
        <v>0</v>
      </c>
      <c r="BN44" s="42"/>
      <c r="BO44" s="18">
        <f>[43]Philippe!$H$24</f>
        <v>0</v>
      </c>
      <c r="BP44" s="19"/>
      <c r="BQ44" s="20">
        <f>[43]Philippe!$C$24</f>
        <v>0</v>
      </c>
      <c r="BR44" s="19"/>
      <c r="BS44" s="20">
        <f>[43]Philippe!$C$25</f>
        <v>0</v>
      </c>
      <c r="BT44" s="19"/>
      <c r="BU44" s="20">
        <f>[43]Philippe!$H$25</f>
        <v>0</v>
      </c>
      <c r="BV44" s="19"/>
      <c r="BW44" s="20">
        <f>[43]Philippe!$H$26</f>
        <v>0</v>
      </c>
      <c r="BX44" s="19"/>
      <c r="BY44" s="20">
        <f>[43]Philippe!$C$26</f>
        <v>0</v>
      </c>
      <c r="BZ44" s="19"/>
      <c r="CA44" s="36">
        <f>[43]Philippe!$C$27</f>
        <v>3</v>
      </c>
      <c r="CB44" s="19"/>
      <c r="CC44" s="20">
        <f>[43]Philippe!$H$23</f>
        <v>0</v>
      </c>
      <c r="CD44" s="42"/>
      <c r="CE44" s="18">
        <f>[43]Florent!$H$24</f>
        <v>0</v>
      </c>
      <c r="CF44" s="19"/>
      <c r="CG44" s="20">
        <f>[43]Florent!$C$24</f>
        <v>0</v>
      </c>
      <c r="CH44" s="19"/>
      <c r="CI44" s="20">
        <f>[43]Florent!$C$25</f>
        <v>0</v>
      </c>
      <c r="CJ44" s="19"/>
      <c r="CK44" s="20">
        <f>[43]Florent!$H$25</f>
        <v>0</v>
      </c>
      <c r="CL44" s="19"/>
      <c r="CM44" s="20">
        <f>[43]Florent!$H$26</f>
        <v>0</v>
      </c>
      <c r="CN44" s="19"/>
      <c r="CO44" s="20">
        <f>[43]Florent!$C$26</f>
        <v>0</v>
      </c>
      <c r="CP44" s="19"/>
      <c r="CQ44" s="36">
        <f>[43]Florent!$C$27</f>
        <v>3</v>
      </c>
      <c r="CR44" s="19"/>
      <c r="CS44" s="20">
        <f>[43]Florent!$H$23</f>
        <v>0</v>
      </c>
      <c r="CT44" s="42"/>
      <c r="CU44" s="18">
        <f>[43]Seb!$H$24</f>
        <v>0</v>
      </c>
      <c r="CV44" s="19"/>
      <c r="CW44" s="20">
        <f>[43]Seb!$C$24</f>
        <v>0</v>
      </c>
      <c r="CX44" s="19"/>
      <c r="CY44" s="20">
        <f>[43]Seb!$C$25</f>
        <v>0</v>
      </c>
      <c r="CZ44" s="19"/>
      <c r="DA44" s="20">
        <f>[43]Seb!$H$25</f>
        <v>0</v>
      </c>
      <c r="DB44" s="19"/>
      <c r="DC44" s="20">
        <f>[43]Seb!$H$26</f>
        <v>0</v>
      </c>
      <c r="DD44" s="19"/>
      <c r="DE44" s="20">
        <f>[43]Seb!$C$26</f>
        <v>0</v>
      </c>
      <c r="DF44" s="19"/>
      <c r="DG44" s="36">
        <f>[43]Seb!$C$27</f>
        <v>3</v>
      </c>
      <c r="DH44" s="19"/>
      <c r="DI44" s="20">
        <f>[43]Seb!$H$23</f>
        <v>0</v>
      </c>
      <c r="DJ44" s="42"/>
      <c r="DK44" s="1">
        <v>24</v>
      </c>
    </row>
    <row r="45" spans="1:115" s="2" customFormat="1" ht="9.6" customHeight="1" thickBot="1">
      <c r="A45" s="26"/>
      <c r="B45" s="28">
        <v>42</v>
      </c>
      <c r="C45" s="18">
        <f>[44]Bruno!$H$24</f>
        <v>0</v>
      </c>
      <c r="D45" s="19"/>
      <c r="E45" s="20">
        <f>[44]Bruno!$C$24</f>
        <v>0</v>
      </c>
      <c r="F45" s="19"/>
      <c r="G45" s="20">
        <f>[44]Bruno!$C$25</f>
        <v>0</v>
      </c>
      <c r="H45" s="19"/>
      <c r="I45" s="20">
        <f>[44]Bruno!$H$25</f>
        <v>0</v>
      </c>
      <c r="J45" s="19"/>
      <c r="K45" s="20">
        <f>[44]Bruno!$H$26</f>
        <v>0</v>
      </c>
      <c r="L45" s="19"/>
      <c r="M45" s="20">
        <f>[44]Bruno!$C$26</f>
        <v>0</v>
      </c>
      <c r="N45" s="19"/>
      <c r="O45" s="36">
        <f>[44]Bruno!$C$27</f>
        <v>3</v>
      </c>
      <c r="P45" s="19"/>
      <c r="Q45" s="20">
        <f>[44]Bruno!$H$23</f>
        <v>0</v>
      </c>
      <c r="R45" s="42"/>
      <c r="S45" s="18">
        <f>[44]JLuc!$H$24</f>
        <v>0</v>
      </c>
      <c r="T45" s="19"/>
      <c r="U45" s="20">
        <f>[44]JLuc!$C$24</f>
        <v>0</v>
      </c>
      <c r="V45" s="19"/>
      <c r="W45" s="20">
        <f>[44]JLuc!$C$25</f>
        <v>0</v>
      </c>
      <c r="X45" s="19"/>
      <c r="Y45" s="20">
        <f>[44]JLuc!$H$25</f>
        <v>0</v>
      </c>
      <c r="Z45" s="19"/>
      <c r="AA45" s="20">
        <f>[44]JLuc!$H$26</f>
        <v>0</v>
      </c>
      <c r="AB45" s="19"/>
      <c r="AC45" s="20">
        <f>[44]JLuc!$C$26</f>
        <v>0</v>
      </c>
      <c r="AD45" s="19"/>
      <c r="AE45" s="36">
        <f>[44]JLuc!$C$27</f>
        <v>3</v>
      </c>
      <c r="AF45" s="19"/>
      <c r="AG45" s="20">
        <f>[44]JLuc!$H$23</f>
        <v>0</v>
      </c>
      <c r="AH45" s="42"/>
      <c r="AI45" s="18">
        <f>'[31]Eric G'!$H$24</f>
        <v>0</v>
      </c>
      <c r="AJ45" s="19"/>
      <c r="AK45" s="20">
        <f>'[31]Eric G'!$C$24</f>
        <v>0</v>
      </c>
      <c r="AL45" s="19"/>
      <c r="AM45" s="20">
        <f>'[31]Eric G'!$C$25</f>
        <v>0</v>
      </c>
      <c r="AN45" s="19"/>
      <c r="AO45" s="20">
        <f>'[31]Eric G'!$H$25</f>
        <v>0</v>
      </c>
      <c r="AP45" s="19"/>
      <c r="AQ45" s="20">
        <f>'[31]Eric G'!$H$26</f>
        <v>0</v>
      </c>
      <c r="AR45" s="19"/>
      <c r="AS45" s="20">
        <f>'[31]Eric G'!$C$26</f>
        <v>0</v>
      </c>
      <c r="AT45" s="19"/>
      <c r="AU45" s="36">
        <f>'[31]Eric G'!$C$27</f>
        <v>3</v>
      </c>
      <c r="AV45" s="19"/>
      <c r="AW45" s="20">
        <f>'[31]Eric G'!$H$23</f>
        <v>0</v>
      </c>
      <c r="AX45" s="46"/>
      <c r="AY45" s="18">
        <f>'[44]Eric D'!$H$24</f>
        <v>0</v>
      </c>
      <c r="AZ45" s="19"/>
      <c r="BA45" s="20">
        <f>'[44]Eric D'!$C$24</f>
        <v>0</v>
      </c>
      <c r="BB45" s="19"/>
      <c r="BC45" s="20">
        <f>'[44]Eric D'!$C$25</f>
        <v>0</v>
      </c>
      <c r="BD45" s="19"/>
      <c r="BE45" s="20">
        <f>'[44]Eric D'!$H$25</f>
        <v>0</v>
      </c>
      <c r="BF45" s="19"/>
      <c r="BG45" s="20">
        <f>'[44]Eric D'!$H$26</f>
        <v>0</v>
      </c>
      <c r="BH45" s="19"/>
      <c r="BI45" s="20">
        <f>'[44]Eric D'!$C$26</f>
        <v>0</v>
      </c>
      <c r="BJ45" s="19"/>
      <c r="BK45" s="36">
        <f>'[44]Eric D'!$C$27</f>
        <v>3</v>
      </c>
      <c r="BL45" s="19"/>
      <c r="BM45" s="20">
        <f>'[44]Eric D'!$H$23</f>
        <v>0</v>
      </c>
      <c r="BN45" s="42"/>
      <c r="BO45" s="18">
        <f>[44]Philippe!$H$24</f>
        <v>0</v>
      </c>
      <c r="BP45" s="19"/>
      <c r="BQ45" s="20">
        <f>[44]Philippe!$C$24</f>
        <v>0</v>
      </c>
      <c r="BR45" s="19"/>
      <c r="BS45" s="20">
        <f>[44]Philippe!$C$25</f>
        <v>0</v>
      </c>
      <c r="BT45" s="19"/>
      <c r="BU45" s="20">
        <f>[44]Philippe!$H$25</f>
        <v>0</v>
      </c>
      <c r="BV45" s="19"/>
      <c r="BW45" s="20">
        <f>[44]Philippe!$H$26</f>
        <v>0</v>
      </c>
      <c r="BX45" s="19"/>
      <c r="BY45" s="20">
        <f>[44]Philippe!$C$26</f>
        <v>0</v>
      </c>
      <c r="BZ45" s="19"/>
      <c r="CA45" s="36">
        <f>[44]Philippe!$C$27</f>
        <v>3</v>
      </c>
      <c r="CB45" s="19"/>
      <c r="CC45" s="20">
        <f>[44]Philippe!$H$23</f>
        <v>0</v>
      </c>
      <c r="CD45" s="42"/>
      <c r="CE45" s="18">
        <f>[44]Florent!$H$24</f>
        <v>0</v>
      </c>
      <c r="CF45" s="19"/>
      <c r="CG45" s="20">
        <f>[44]Florent!$C$24</f>
        <v>0</v>
      </c>
      <c r="CH45" s="19"/>
      <c r="CI45" s="20">
        <f>[44]Florent!$C$25</f>
        <v>0</v>
      </c>
      <c r="CJ45" s="19"/>
      <c r="CK45" s="20">
        <f>[44]Florent!$H$25</f>
        <v>0</v>
      </c>
      <c r="CL45" s="19"/>
      <c r="CM45" s="20">
        <f>[44]Florent!$H$26</f>
        <v>0</v>
      </c>
      <c r="CN45" s="19"/>
      <c r="CO45" s="20">
        <f>[44]Florent!$C$26</f>
        <v>0</v>
      </c>
      <c r="CP45" s="19"/>
      <c r="CQ45" s="36">
        <f>[44]Florent!$C$27</f>
        <v>3</v>
      </c>
      <c r="CR45" s="19"/>
      <c r="CS45" s="20">
        <f>[44]Florent!$H$23</f>
        <v>0</v>
      </c>
      <c r="CT45" s="42"/>
      <c r="CU45" s="18">
        <f>[44]Seb!$H$24</f>
        <v>0</v>
      </c>
      <c r="CV45" s="19"/>
      <c r="CW45" s="20">
        <f>[44]Seb!$C$24</f>
        <v>0</v>
      </c>
      <c r="CX45" s="19"/>
      <c r="CY45" s="20">
        <f>[44]Seb!$C$25</f>
        <v>0</v>
      </c>
      <c r="CZ45" s="19"/>
      <c r="DA45" s="20">
        <f>[44]Seb!$H$25</f>
        <v>0</v>
      </c>
      <c r="DB45" s="19"/>
      <c r="DC45" s="20">
        <f>[44]Seb!$H$26</f>
        <v>0</v>
      </c>
      <c r="DD45" s="19"/>
      <c r="DE45" s="20">
        <f>[44]Seb!$C$26</f>
        <v>0</v>
      </c>
      <c r="DF45" s="19"/>
      <c r="DG45" s="36">
        <f>[44]Seb!$C$27</f>
        <v>3</v>
      </c>
      <c r="DH45" s="19"/>
      <c r="DI45" s="20">
        <f>[44]Seb!$H$23</f>
        <v>0</v>
      </c>
      <c r="DJ45" s="42"/>
      <c r="DK45" s="1">
        <v>25</v>
      </c>
    </row>
    <row r="46" spans="1:115" s="76" customFormat="1" ht="9.6" customHeight="1" thickBot="1">
      <c r="A46" s="67"/>
      <c r="B46" s="68">
        <v>43</v>
      </c>
      <c r="C46" s="69">
        <f>[45]Bruno!$H$24</f>
        <v>0</v>
      </c>
      <c r="D46" s="63"/>
      <c r="E46" s="63">
        <f>[45]Bruno!$C$24</f>
        <v>0</v>
      </c>
      <c r="F46" s="63"/>
      <c r="G46" s="63">
        <f>[45]Bruno!$C$25</f>
        <v>0</v>
      </c>
      <c r="H46" s="63"/>
      <c r="I46" s="63">
        <f>[45]Bruno!$H$25</f>
        <v>0</v>
      </c>
      <c r="J46" s="63"/>
      <c r="K46" s="63">
        <f>[45]Bruno!$H$26</f>
        <v>0</v>
      </c>
      <c r="L46" s="63"/>
      <c r="M46" s="63">
        <f>[45]Bruno!$C$26</f>
        <v>0</v>
      </c>
      <c r="N46" s="63"/>
      <c r="O46" s="70">
        <f>[45]Bruno!$C$27</f>
        <v>3</v>
      </c>
      <c r="P46" s="63"/>
      <c r="Q46" s="63">
        <f>[45]Bruno!$H$23</f>
        <v>0</v>
      </c>
      <c r="R46" s="71"/>
      <c r="S46" s="69">
        <f>[45]JLuc!$H$24</f>
        <v>0</v>
      </c>
      <c r="T46" s="63"/>
      <c r="U46" s="63">
        <f>[45]JLuc!$C$24</f>
        <v>0</v>
      </c>
      <c r="V46" s="63"/>
      <c r="W46" s="63">
        <f>[45]JLuc!$C$25</f>
        <v>0</v>
      </c>
      <c r="X46" s="63"/>
      <c r="Y46" s="63">
        <f>[45]JLuc!$H$25</f>
        <v>0</v>
      </c>
      <c r="Z46" s="63"/>
      <c r="AA46" s="63">
        <f>[45]JLuc!$H$26</f>
        <v>0</v>
      </c>
      <c r="AB46" s="63"/>
      <c r="AC46" s="63">
        <f>[45]JLuc!$C$26</f>
        <v>0</v>
      </c>
      <c r="AD46" s="63"/>
      <c r="AE46" s="70">
        <f>[45]JLuc!$C$27</f>
        <v>3</v>
      </c>
      <c r="AF46" s="63"/>
      <c r="AG46" s="63">
        <f>[45]JLuc!$H$23</f>
        <v>0</v>
      </c>
      <c r="AH46" s="71"/>
      <c r="AI46" s="69">
        <f>'[31]Eric G'!$H$24</f>
        <v>0</v>
      </c>
      <c r="AJ46" s="63"/>
      <c r="AK46" s="63">
        <f>'[31]Eric G'!$C$24</f>
        <v>0</v>
      </c>
      <c r="AL46" s="63"/>
      <c r="AM46" s="63">
        <f>'[31]Eric G'!$C$25</f>
        <v>0</v>
      </c>
      <c r="AN46" s="63"/>
      <c r="AO46" s="63">
        <f>'[31]Eric G'!$H$25</f>
        <v>0</v>
      </c>
      <c r="AP46" s="63"/>
      <c r="AQ46" s="63">
        <f>'[31]Eric G'!$H$26</f>
        <v>0</v>
      </c>
      <c r="AR46" s="63"/>
      <c r="AS46" s="63">
        <f>'[31]Eric G'!$C$26</f>
        <v>0</v>
      </c>
      <c r="AT46" s="63"/>
      <c r="AU46" s="70">
        <f>'[31]Eric G'!$C$27</f>
        <v>3</v>
      </c>
      <c r="AV46" s="63"/>
      <c r="AW46" s="63">
        <f>'[31]Eric G'!$H$23</f>
        <v>0</v>
      </c>
      <c r="AX46" s="73"/>
      <c r="AY46" s="69">
        <f>'[45]Eric D'!$H$24</f>
        <v>0</v>
      </c>
      <c r="AZ46" s="63"/>
      <c r="BA46" s="63">
        <f>'[45]Eric D'!$C$24</f>
        <v>0</v>
      </c>
      <c r="BB46" s="63"/>
      <c r="BC46" s="63">
        <f>'[45]Eric D'!$C$25</f>
        <v>0</v>
      </c>
      <c r="BD46" s="63"/>
      <c r="BE46" s="63">
        <f>'[45]Eric D'!$H$25</f>
        <v>0</v>
      </c>
      <c r="BF46" s="63"/>
      <c r="BG46" s="63">
        <f>'[45]Eric D'!$H$26</f>
        <v>0</v>
      </c>
      <c r="BH46" s="63"/>
      <c r="BI46" s="63">
        <f>'[45]Eric D'!$C$26</f>
        <v>0</v>
      </c>
      <c r="BJ46" s="63"/>
      <c r="BK46" s="70">
        <f>'[45]Eric D'!$C$27</f>
        <v>3</v>
      </c>
      <c r="BL46" s="63"/>
      <c r="BM46" s="63">
        <f>'[45]Eric D'!$H$23</f>
        <v>0</v>
      </c>
      <c r="BN46" s="71"/>
      <c r="BO46" s="69">
        <f>[45]Philippe!$H$24</f>
        <v>0</v>
      </c>
      <c r="BP46" s="63"/>
      <c r="BQ46" s="63">
        <f>[45]Philippe!$C$24</f>
        <v>0</v>
      </c>
      <c r="BR46" s="63"/>
      <c r="BS46" s="63">
        <f>[45]Philippe!$C$25</f>
        <v>0</v>
      </c>
      <c r="BT46" s="63"/>
      <c r="BU46" s="63">
        <f>[45]Philippe!$H$25</f>
        <v>0</v>
      </c>
      <c r="BV46" s="63"/>
      <c r="BW46" s="63">
        <f>[45]Philippe!$H$26</f>
        <v>0</v>
      </c>
      <c r="BX46" s="63"/>
      <c r="BY46" s="63">
        <f>[45]Philippe!$C$26</f>
        <v>0</v>
      </c>
      <c r="BZ46" s="63"/>
      <c r="CA46" s="70">
        <f>[45]Philippe!$C$27</f>
        <v>3</v>
      </c>
      <c r="CB46" s="63"/>
      <c r="CC46" s="63">
        <f>[45]Philippe!$H$23</f>
        <v>0</v>
      </c>
      <c r="CD46" s="71"/>
      <c r="CE46" s="69">
        <f>[45]Florent!$H$24</f>
        <v>0</v>
      </c>
      <c r="CF46" s="63"/>
      <c r="CG46" s="63">
        <f>[45]Florent!$C$24</f>
        <v>0</v>
      </c>
      <c r="CH46" s="63"/>
      <c r="CI46" s="63">
        <f>[45]Florent!$C$25</f>
        <v>0</v>
      </c>
      <c r="CJ46" s="63"/>
      <c r="CK46" s="63">
        <f>[45]Florent!$H$25</f>
        <v>0</v>
      </c>
      <c r="CL46" s="63"/>
      <c r="CM46" s="63">
        <f>[45]Florent!$H$26</f>
        <v>0</v>
      </c>
      <c r="CN46" s="63"/>
      <c r="CO46" s="63">
        <f>[45]Florent!$C$26</f>
        <v>0</v>
      </c>
      <c r="CP46" s="63"/>
      <c r="CQ46" s="70">
        <f>[45]Florent!$C$27</f>
        <v>3</v>
      </c>
      <c r="CR46" s="63"/>
      <c r="CS46" s="63">
        <f>[45]Florent!$H$23</f>
        <v>0</v>
      </c>
      <c r="CT46" s="71"/>
      <c r="CU46" s="69">
        <f>[45]Seb!$H$24</f>
        <v>0</v>
      </c>
      <c r="CV46" s="63"/>
      <c r="CW46" s="63">
        <f>[45]Seb!$C$24</f>
        <v>0</v>
      </c>
      <c r="CX46" s="63"/>
      <c r="CY46" s="63">
        <f>[45]Seb!$C$25</f>
        <v>0</v>
      </c>
      <c r="CZ46" s="63"/>
      <c r="DA46" s="63">
        <f>[45]Seb!$H$25</f>
        <v>0</v>
      </c>
      <c r="DB46" s="63"/>
      <c r="DC46" s="63">
        <f>[45]Seb!$H$26</f>
        <v>0</v>
      </c>
      <c r="DD46" s="63"/>
      <c r="DE46" s="63">
        <f>[45]Seb!$C$26</f>
        <v>0</v>
      </c>
      <c r="DF46" s="63"/>
      <c r="DG46" s="70">
        <f>[45]Seb!$C$27</f>
        <v>3</v>
      </c>
      <c r="DH46" s="63"/>
      <c r="DI46" s="63">
        <f>[45]Seb!$H$23</f>
        <v>0</v>
      </c>
      <c r="DJ46" s="71"/>
      <c r="DK46" s="75">
        <v>26</v>
      </c>
    </row>
    <row r="47" spans="1:115" s="2" customFormat="1" ht="9.6" customHeight="1" thickBot="1">
      <c r="A47" s="26"/>
      <c r="B47" s="28">
        <v>44</v>
      </c>
      <c r="C47" s="18">
        <f>[46]Bruno!$H$24</f>
        <v>0</v>
      </c>
      <c r="D47" s="19"/>
      <c r="E47" s="20">
        <f>[46]Bruno!$C$24</f>
        <v>0</v>
      </c>
      <c r="F47" s="19"/>
      <c r="G47" s="20">
        <f>[46]Bruno!$C$25</f>
        <v>0</v>
      </c>
      <c r="H47" s="19"/>
      <c r="I47" s="20">
        <f>[46]Bruno!$H$25</f>
        <v>0</v>
      </c>
      <c r="J47" s="19"/>
      <c r="K47" s="20">
        <f>[46]Bruno!$H$26</f>
        <v>0</v>
      </c>
      <c r="L47" s="19"/>
      <c r="M47" s="20">
        <f>[46]Bruno!$C$26</f>
        <v>0</v>
      </c>
      <c r="N47" s="19"/>
      <c r="O47" s="36">
        <f>[46]Bruno!$C$27</f>
        <v>3</v>
      </c>
      <c r="P47" s="19"/>
      <c r="Q47" s="20">
        <f>[46]Bruno!$H$23</f>
        <v>0</v>
      </c>
      <c r="R47" s="42"/>
      <c r="S47" s="18">
        <f>[46]JLuc!$H$24</f>
        <v>0</v>
      </c>
      <c r="T47" s="19"/>
      <c r="U47" s="20">
        <f>[46]JLuc!$C$24</f>
        <v>0</v>
      </c>
      <c r="V47" s="19"/>
      <c r="W47" s="20">
        <f>[46]JLuc!$C$25</f>
        <v>0</v>
      </c>
      <c r="X47" s="19"/>
      <c r="Y47" s="20">
        <f>[46]JLuc!$H$25</f>
        <v>0</v>
      </c>
      <c r="Z47" s="19"/>
      <c r="AA47" s="20">
        <f>[46]JLuc!$H$26</f>
        <v>0</v>
      </c>
      <c r="AB47" s="19"/>
      <c r="AC47" s="20">
        <f>[46]JLuc!$C$26</f>
        <v>0</v>
      </c>
      <c r="AD47" s="19"/>
      <c r="AE47" s="36">
        <f>[46]JLuc!$C$27</f>
        <v>3</v>
      </c>
      <c r="AF47" s="19"/>
      <c r="AG47" s="20">
        <f>[46]JLuc!$H$23</f>
        <v>0</v>
      </c>
      <c r="AH47" s="42"/>
      <c r="AI47" s="18">
        <f>'[31]Eric G'!$H$24</f>
        <v>0</v>
      </c>
      <c r="AJ47" s="19"/>
      <c r="AK47" s="20">
        <f>'[31]Eric G'!$C$24</f>
        <v>0</v>
      </c>
      <c r="AL47" s="19"/>
      <c r="AM47" s="20">
        <f>'[31]Eric G'!$C$25</f>
        <v>0</v>
      </c>
      <c r="AN47" s="19"/>
      <c r="AO47" s="20">
        <f>'[31]Eric G'!$H$25</f>
        <v>0</v>
      </c>
      <c r="AP47" s="19"/>
      <c r="AQ47" s="20">
        <f>'[31]Eric G'!$H$26</f>
        <v>0</v>
      </c>
      <c r="AR47" s="19"/>
      <c r="AS47" s="20">
        <f>'[31]Eric G'!$C$26</f>
        <v>0</v>
      </c>
      <c r="AT47" s="19"/>
      <c r="AU47" s="36">
        <f>'[31]Eric G'!$C$27</f>
        <v>3</v>
      </c>
      <c r="AV47" s="19"/>
      <c r="AW47" s="20">
        <f>'[31]Eric G'!$H$23</f>
        <v>0</v>
      </c>
      <c r="AX47" s="46"/>
      <c r="AY47" s="18">
        <f>'[46]Eric D'!$H$24</f>
        <v>0</v>
      </c>
      <c r="AZ47" s="19"/>
      <c r="BA47" s="20">
        <f>'[46]Eric D'!$C$24</f>
        <v>0</v>
      </c>
      <c r="BB47" s="19"/>
      <c r="BC47" s="20">
        <f>'[46]Eric D'!$C$25</f>
        <v>0</v>
      </c>
      <c r="BD47" s="19"/>
      <c r="BE47" s="20">
        <f>'[46]Eric D'!$H$25</f>
        <v>0</v>
      </c>
      <c r="BF47" s="19"/>
      <c r="BG47" s="20">
        <f>'[46]Eric D'!$H$26</f>
        <v>0</v>
      </c>
      <c r="BH47" s="19"/>
      <c r="BI47" s="20">
        <f>'[46]Eric D'!$C$26</f>
        <v>0</v>
      </c>
      <c r="BJ47" s="19"/>
      <c r="BK47" s="36">
        <f>'[46]Eric D'!$C$27</f>
        <v>3</v>
      </c>
      <c r="BL47" s="19"/>
      <c r="BM47" s="20">
        <f>'[46]Eric D'!$H$23</f>
        <v>0</v>
      </c>
      <c r="BN47" s="42"/>
      <c r="BO47" s="18">
        <f>[46]Philippe!$H$24</f>
        <v>0</v>
      </c>
      <c r="BP47" s="19"/>
      <c r="BQ47" s="20">
        <f>[46]Philippe!$C$24</f>
        <v>0</v>
      </c>
      <c r="BR47" s="19"/>
      <c r="BS47" s="20">
        <f>[46]Philippe!$C$25</f>
        <v>0</v>
      </c>
      <c r="BT47" s="19"/>
      <c r="BU47" s="20">
        <f>[46]Philippe!$H$25</f>
        <v>0</v>
      </c>
      <c r="BV47" s="19"/>
      <c r="BW47" s="20">
        <f>[46]Philippe!$H$26</f>
        <v>0</v>
      </c>
      <c r="BX47" s="19"/>
      <c r="BY47" s="20">
        <f>[46]Philippe!$C$26</f>
        <v>0</v>
      </c>
      <c r="BZ47" s="19"/>
      <c r="CA47" s="36">
        <f>[46]Philippe!$C$27</f>
        <v>3</v>
      </c>
      <c r="CB47" s="19"/>
      <c r="CC47" s="20">
        <f>[46]Philippe!$H$23</f>
        <v>0</v>
      </c>
      <c r="CD47" s="42"/>
      <c r="CE47" s="18">
        <f>[46]Florent!$H$24</f>
        <v>0</v>
      </c>
      <c r="CF47" s="19"/>
      <c r="CG47" s="20">
        <f>[46]Florent!$C$24</f>
        <v>0</v>
      </c>
      <c r="CH47" s="19"/>
      <c r="CI47" s="20">
        <f>[46]Florent!$C$25</f>
        <v>0</v>
      </c>
      <c r="CJ47" s="19"/>
      <c r="CK47" s="20">
        <f>[46]Florent!$H$25</f>
        <v>0</v>
      </c>
      <c r="CL47" s="19"/>
      <c r="CM47" s="20">
        <f>[46]Florent!$H$26</f>
        <v>0</v>
      </c>
      <c r="CN47" s="19"/>
      <c r="CO47" s="20">
        <f>[46]Florent!$C$26</f>
        <v>0</v>
      </c>
      <c r="CP47" s="19"/>
      <c r="CQ47" s="36">
        <f>[46]Florent!$C$27</f>
        <v>3</v>
      </c>
      <c r="CR47" s="19"/>
      <c r="CS47" s="20">
        <f>[46]Florent!$H$23</f>
        <v>0</v>
      </c>
      <c r="CT47" s="42"/>
      <c r="CU47" s="18">
        <f>[46]Seb!$H$24</f>
        <v>0</v>
      </c>
      <c r="CV47" s="19"/>
      <c r="CW47" s="20">
        <f>[46]Seb!$C$24</f>
        <v>0</v>
      </c>
      <c r="CX47" s="19"/>
      <c r="CY47" s="20">
        <f>[46]Seb!$C$25</f>
        <v>0</v>
      </c>
      <c r="CZ47" s="19"/>
      <c r="DA47" s="20">
        <f>[46]Seb!$H$25</f>
        <v>0</v>
      </c>
      <c r="DB47" s="19"/>
      <c r="DC47" s="20">
        <f>[46]Seb!$H$26</f>
        <v>0</v>
      </c>
      <c r="DD47" s="19"/>
      <c r="DE47" s="20">
        <f>[46]Seb!$C$26</f>
        <v>0</v>
      </c>
      <c r="DF47" s="19"/>
      <c r="DG47" s="36">
        <f>[46]Seb!$C$27</f>
        <v>3</v>
      </c>
      <c r="DH47" s="19"/>
      <c r="DI47" s="20">
        <f>[46]Seb!$H$23</f>
        <v>0</v>
      </c>
      <c r="DJ47" s="42"/>
      <c r="DK47" s="1">
        <v>27</v>
      </c>
    </row>
    <row r="48" spans="1:115" s="2" customFormat="1" ht="9.6" customHeight="1" thickBot="1">
      <c r="A48" s="26"/>
      <c r="B48" s="28">
        <v>45</v>
      </c>
      <c r="C48" s="18">
        <f>[47]Bruno!$H$24</f>
        <v>0</v>
      </c>
      <c r="D48" s="19"/>
      <c r="E48" s="20">
        <f>[47]Bruno!$C$24</f>
        <v>0</v>
      </c>
      <c r="F48" s="19"/>
      <c r="G48" s="20">
        <f>[47]Bruno!$C$25</f>
        <v>0</v>
      </c>
      <c r="H48" s="19"/>
      <c r="I48" s="20">
        <f>[47]Bruno!$H$25</f>
        <v>0</v>
      </c>
      <c r="J48" s="19"/>
      <c r="K48" s="20">
        <f>[47]Bruno!$H$26</f>
        <v>0</v>
      </c>
      <c r="L48" s="19"/>
      <c r="M48" s="20">
        <f>[47]Bruno!$C$26</f>
        <v>0</v>
      </c>
      <c r="N48" s="19"/>
      <c r="O48" s="36">
        <f>[47]Bruno!$C$27</f>
        <v>3</v>
      </c>
      <c r="P48" s="19"/>
      <c r="Q48" s="20">
        <f>[47]Bruno!$H$23</f>
        <v>0</v>
      </c>
      <c r="R48" s="42"/>
      <c r="S48" s="18">
        <f>[47]JLuc!$H$24</f>
        <v>0</v>
      </c>
      <c r="T48" s="19"/>
      <c r="U48" s="20">
        <f>[47]JLuc!$C$24</f>
        <v>0</v>
      </c>
      <c r="V48" s="19"/>
      <c r="W48" s="20">
        <f>[47]JLuc!$C$25</f>
        <v>0</v>
      </c>
      <c r="X48" s="19"/>
      <c r="Y48" s="20">
        <f>[47]JLuc!$H$25</f>
        <v>0</v>
      </c>
      <c r="Z48" s="19"/>
      <c r="AA48" s="20">
        <f>[47]JLuc!$H$26</f>
        <v>0</v>
      </c>
      <c r="AB48" s="19"/>
      <c r="AC48" s="20">
        <f>[47]JLuc!$C$26</f>
        <v>0</v>
      </c>
      <c r="AD48" s="19"/>
      <c r="AE48" s="36">
        <f>[47]JLuc!$C$27</f>
        <v>3</v>
      </c>
      <c r="AF48" s="19"/>
      <c r="AG48" s="20">
        <f>[47]JLuc!$H$23</f>
        <v>0</v>
      </c>
      <c r="AH48" s="42"/>
      <c r="AI48" s="18">
        <f>'[31]Eric G'!$H$24</f>
        <v>0</v>
      </c>
      <c r="AJ48" s="19"/>
      <c r="AK48" s="20">
        <f>'[31]Eric G'!$C$24</f>
        <v>0</v>
      </c>
      <c r="AL48" s="19"/>
      <c r="AM48" s="20">
        <f>'[31]Eric G'!$C$25</f>
        <v>0</v>
      </c>
      <c r="AN48" s="19"/>
      <c r="AO48" s="20">
        <f>'[31]Eric G'!$H$25</f>
        <v>0</v>
      </c>
      <c r="AP48" s="19"/>
      <c r="AQ48" s="20">
        <f>'[31]Eric G'!$H$26</f>
        <v>0</v>
      </c>
      <c r="AR48" s="19"/>
      <c r="AS48" s="20">
        <f>'[31]Eric G'!$C$26</f>
        <v>0</v>
      </c>
      <c r="AT48" s="19"/>
      <c r="AU48" s="36">
        <f>'[31]Eric G'!$C$27</f>
        <v>3</v>
      </c>
      <c r="AV48" s="19"/>
      <c r="AW48" s="20">
        <f>'[31]Eric G'!$H$23</f>
        <v>0</v>
      </c>
      <c r="AX48" s="46"/>
      <c r="AY48" s="18">
        <f>'[47]Eric D'!$H$24</f>
        <v>0</v>
      </c>
      <c r="AZ48" s="19"/>
      <c r="BA48" s="20">
        <f>'[47]Eric D'!$C$24</f>
        <v>0</v>
      </c>
      <c r="BB48" s="19"/>
      <c r="BC48" s="20">
        <f>'[47]Eric D'!$C$25</f>
        <v>0</v>
      </c>
      <c r="BD48" s="19"/>
      <c r="BE48" s="20">
        <f>'[47]Eric D'!$H$25</f>
        <v>0</v>
      </c>
      <c r="BF48" s="19"/>
      <c r="BG48" s="20">
        <f>'[47]Eric D'!$H$26</f>
        <v>0</v>
      </c>
      <c r="BH48" s="19"/>
      <c r="BI48" s="20">
        <f>'[47]Eric D'!$C$26</f>
        <v>0</v>
      </c>
      <c r="BJ48" s="19"/>
      <c r="BK48" s="36">
        <f>'[47]Eric D'!$C$27</f>
        <v>3</v>
      </c>
      <c r="BL48" s="19"/>
      <c r="BM48" s="20">
        <f>'[47]Eric D'!$H$23</f>
        <v>0</v>
      </c>
      <c r="BN48" s="42"/>
      <c r="BO48" s="18">
        <f>[47]Philippe!$H$24</f>
        <v>0</v>
      </c>
      <c r="BP48" s="19"/>
      <c r="BQ48" s="20">
        <f>[47]Philippe!$C$24</f>
        <v>0</v>
      </c>
      <c r="BR48" s="19"/>
      <c r="BS48" s="20">
        <f>[47]Philippe!$C$25</f>
        <v>0</v>
      </c>
      <c r="BT48" s="19"/>
      <c r="BU48" s="20">
        <f>[47]Philippe!$H$25</f>
        <v>0</v>
      </c>
      <c r="BV48" s="19"/>
      <c r="BW48" s="20">
        <f>[47]Philippe!$H$26</f>
        <v>0</v>
      </c>
      <c r="BX48" s="19"/>
      <c r="BY48" s="20">
        <f>[47]Philippe!$C$26</f>
        <v>0</v>
      </c>
      <c r="BZ48" s="19"/>
      <c r="CA48" s="36">
        <f>[47]Philippe!$C$27</f>
        <v>3</v>
      </c>
      <c r="CB48" s="19"/>
      <c r="CC48" s="20">
        <f>[47]Philippe!$H$23</f>
        <v>0</v>
      </c>
      <c r="CD48" s="42"/>
      <c r="CE48" s="18">
        <f>[47]Florent!$H$24</f>
        <v>0</v>
      </c>
      <c r="CF48" s="19"/>
      <c r="CG48" s="20">
        <f>[47]Florent!$C$24</f>
        <v>0</v>
      </c>
      <c r="CH48" s="19"/>
      <c r="CI48" s="20">
        <f>[47]Florent!$C$25</f>
        <v>0</v>
      </c>
      <c r="CJ48" s="19"/>
      <c r="CK48" s="20">
        <f>[47]Florent!$H$25</f>
        <v>0</v>
      </c>
      <c r="CL48" s="19"/>
      <c r="CM48" s="20">
        <f>[47]Florent!$H$26</f>
        <v>0</v>
      </c>
      <c r="CN48" s="19"/>
      <c r="CO48" s="20">
        <f>[47]Florent!$C$26</f>
        <v>0</v>
      </c>
      <c r="CP48" s="19"/>
      <c r="CQ48" s="36">
        <f>[47]Florent!$C$27</f>
        <v>3</v>
      </c>
      <c r="CR48" s="19"/>
      <c r="CS48" s="20">
        <f>[47]Florent!$H$23</f>
        <v>0</v>
      </c>
      <c r="CT48" s="42"/>
      <c r="CU48" s="18">
        <f>[47]Seb!$H$24</f>
        <v>0</v>
      </c>
      <c r="CV48" s="19"/>
      <c r="CW48" s="20">
        <f>[47]Seb!$C$24</f>
        <v>0</v>
      </c>
      <c r="CX48" s="19"/>
      <c r="CY48" s="20">
        <f>[47]Seb!$C$25</f>
        <v>0</v>
      </c>
      <c r="CZ48" s="19"/>
      <c r="DA48" s="20">
        <f>[47]Seb!$H$25</f>
        <v>0</v>
      </c>
      <c r="DB48" s="19"/>
      <c r="DC48" s="20">
        <f>[47]Seb!$H$26</f>
        <v>0</v>
      </c>
      <c r="DD48" s="19"/>
      <c r="DE48" s="20">
        <f>[47]Seb!$C$26</f>
        <v>0</v>
      </c>
      <c r="DF48" s="19"/>
      <c r="DG48" s="36">
        <f>[47]Seb!$C$27</f>
        <v>3</v>
      </c>
      <c r="DH48" s="19"/>
      <c r="DI48" s="20">
        <f>[47]Seb!$H$23</f>
        <v>0</v>
      </c>
      <c r="DJ48" s="42"/>
      <c r="DK48" s="1">
        <v>28</v>
      </c>
    </row>
    <row r="49" spans="1:115" s="2" customFormat="1" ht="9.6" customHeight="1" thickBot="1">
      <c r="A49" s="26"/>
      <c r="B49" s="28">
        <v>46</v>
      </c>
      <c r="C49" s="18">
        <f>[48]Bruno!$H$24</f>
        <v>0</v>
      </c>
      <c r="D49" s="19"/>
      <c r="E49" s="20">
        <f>[48]Bruno!$C$24</f>
        <v>0</v>
      </c>
      <c r="F49" s="19"/>
      <c r="G49" s="20">
        <f>[48]Bruno!$C$25</f>
        <v>0</v>
      </c>
      <c r="H49" s="19"/>
      <c r="I49" s="20">
        <f>[48]Bruno!$H$25</f>
        <v>0</v>
      </c>
      <c r="J49" s="19"/>
      <c r="K49" s="20">
        <f>[48]Bruno!$H$26</f>
        <v>0</v>
      </c>
      <c r="L49" s="19"/>
      <c r="M49" s="20">
        <f>[48]Bruno!$C$26</f>
        <v>0</v>
      </c>
      <c r="N49" s="19"/>
      <c r="O49" s="36">
        <f>[48]Bruno!$C$27</f>
        <v>3</v>
      </c>
      <c r="P49" s="19"/>
      <c r="Q49" s="20">
        <f>[48]Bruno!$H$23</f>
        <v>0</v>
      </c>
      <c r="R49" s="42"/>
      <c r="S49" s="18">
        <f>[48]JLuc!$H$24</f>
        <v>0</v>
      </c>
      <c r="T49" s="19"/>
      <c r="U49" s="20">
        <f>[48]JLuc!$C$24</f>
        <v>0</v>
      </c>
      <c r="V49" s="19"/>
      <c r="W49" s="20">
        <f>[48]JLuc!$C$25</f>
        <v>0</v>
      </c>
      <c r="X49" s="19"/>
      <c r="Y49" s="20">
        <f>[48]JLuc!$H$25</f>
        <v>0</v>
      </c>
      <c r="Z49" s="19"/>
      <c r="AA49" s="20">
        <f>[48]JLuc!$H$26</f>
        <v>0</v>
      </c>
      <c r="AB49" s="19"/>
      <c r="AC49" s="20">
        <f>[48]JLuc!$C$26</f>
        <v>0</v>
      </c>
      <c r="AD49" s="19"/>
      <c r="AE49" s="36">
        <f>[48]JLuc!$C$27</f>
        <v>3</v>
      </c>
      <c r="AF49" s="19"/>
      <c r="AG49" s="20">
        <f>[48]JLuc!$H$23</f>
        <v>0</v>
      </c>
      <c r="AH49" s="42"/>
      <c r="AI49" s="18">
        <f>'[31]Eric G'!$H$24</f>
        <v>0</v>
      </c>
      <c r="AJ49" s="19"/>
      <c r="AK49" s="20">
        <f>'[31]Eric G'!$C$24</f>
        <v>0</v>
      </c>
      <c r="AL49" s="19"/>
      <c r="AM49" s="20">
        <f>'[31]Eric G'!$C$25</f>
        <v>0</v>
      </c>
      <c r="AN49" s="19"/>
      <c r="AO49" s="20">
        <f>'[31]Eric G'!$H$25</f>
        <v>0</v>
      </c>
      <c r="AP49" s="19"/>
      <c r="AQ49" s="20">
        <f>'[31]Eric G'!$H$26</f>
        <v>0</v>
      </c>
      <c r="AR49" s="19"/>
      <c r="AS49" s="20">
        <f>'[31]Eric G'!$C$26</f>
        <v>0</v>
      </c>
      <c r="AT49" s="19"/>
      <c r="AU49" s="36">
        <f>'[31]Eric G'!$C$27</f>
        <v>3</v>
      </c>
      <c r="AV49" s="19"/>
      <c r="AW49" s="20">
        <f>'[31]Eric G'!$H$23</f>
        <v>0</v>
      </c>
      <c r="AX49" s="46"/>
      <c r="AY49" s="18">
        <f>'[48]Eric D'!$H$24</f>
        <v>0</v>
      </c>
      <c r="AZ49" s="19"/>
      <c r="BA49" s="20">
        <f>'[48]Eric D'!$C$24</f>
        <v>0</v>
      </c>
      <c r="BB49" s="19"/>
      <c r="BC49" s="20">
        <f>'[48]Eric D'!$C$25</f>
        <v>0</v>
      </c>
      <c r="BD49" s="19"/>
      <c r="BE49" s="20">
        <f>'[48]Eric D'!$H$25</f>
        <v>0</v>
      </c>
      <c r="BF49" s="19"/>
      <c r="BG49" s="20">
        <f>'[48]Eric D'!$H$26</f>
        <v>0</v>
      </c>
      <c r="BH49" s="19"/>
      <c r="BI49" s="20">
        <f>'[48]Eric D'!$C$26</f>
        <v>0</v>
      </c>
      <c r="BJ49" s="19"/>
      <c r="BK49" s="36">
        <f>'[48]Eric D'!$C$27</f>
        <v>3</v>
      </c>
      <c r="BL49" s="19"/>
      <c r="BM49" s="20">
        <f>'[48]Eric D'!$H$23</f>
        <v>0</v>
      </c>
      <c r="BN49" s="42"/>
      <c r="BO49" s="18">
        <f>[48]Philippe!$H$24</f>
        <v>0</v>
      </c>
      <c r="BP49" s="19"/>
      <c r="BQ49" s="20">
        <f>[48]Philippe!$C$24</f>
        <v>0</v>
      </c>
      <c r="BR49" s="19"/>
      <c r="BS49" s="20">
        <f>[48]Philippe!$C$25</f>
        <v>0</v>
      </c>
      <c r="BT49" s="19"/>
      <c r="BU49" s="20">
        <f>[48]Philippe!$H$25</f>
        <v>0</v>
      </c>
      <c r="BV49" s="19"/>
      <c r="BW49" s="20">
        <f>[48]Philippe!$H$26</f>
        <v>0</v>
      </c>
      <c r="BX49" s="19"/>
      <c r="BY49" s="20">
        <f>[48]Philippe!$C$26</f>
        <v>0</v>
      </c>
      <c r="BZ49" s="19"/>
      <c r="CA49" s="36">
        <f>[48]Philippe!$C$27</f>
        <v>3</v>
      </c>
      <c r="CB49" s="19"/>
      <c r="CC49" s="20">
        <f>[48]Philippe!$H$23</f>
        <v>0</v>
      </c>
      <c r="CD49" s="42"/>
      <c r="CE49" s="18">
        <f>[48]Florent!$H$24</f>
        <v>0</v>
      </c>
      <c r="CF49" s="19"/>
      <c r="CG49" s="20">
        <f>[48]Florent!$C$24</f>
        <v>0</v>
      </c>
      <c r="CH49" s="19"/>
      <c r="CI49" s="20">
        <f>[48]Florent!$C$25</f>
        <v>0</v>
      </c>
      <c r="CJ49" s="19"/>
      <c r="CK49" s="20">
        <f>[48]Florent!$H$25</f>
        <v>0</v>
      </c>
      <c r="CL49" s="19"/>
      <c r="CM49" s="20">
        <f>[48]Florent!$H$26</f>
        <v>0</v>
      </c>
      <c r="CN49" s="19"/>
      <c r="CO49" s="20">
        <f>[48]Florent!$C$26</f>
        <v>0</v>
      </c>
      <c r="CP49" s="19"/>
      <c r="CQ49" s="36">
        <f>[48]Florent!$C$27</f>
        <v>3</v>
      </c>
      <c r="CR49" s="19"/>
      <c r="CS49" s="20">
        <f>[48]Florent!$H$23</f>
        <v>0</v>
      </c>
      <c r="CT49" s="42"/>
      <c r="CU49" s="18">
        <f>[48]Seb!$H$24</f>
        <v>0</v>
      </c>
      <c r="CV49" s="19"/>
      <c r="CW49" s="20">
        <f>[48]Seb!$C$24</f>
        <v>0</v>
      </c>
      <c r="CX49" s="19"/>
      <c r="CY49" s="20">
        <f>[48]Seb!$C$25</f>
        <v>0</v>
      </c>
      <c r="CZ49" s="19"/>
      <c r="DA49" s="20">
        <f>[48]Seb!$H$25</f>
        <v>0</v>
      </c>
      <c r="DB49" s="19"/>
      <c r="DC49" s="20">
        <f>[48]Seb!$H$26</f>
        <v>0</v>
      </c>
      <c r="DD49" s="19"/>
      <c r="DE49" s="20">
        <f>[48]Seb!$C$26</f>
        <v>0</v>
      </c>
      <c r="DF49" s="19"/>
      <c r="DG49" s="36">
        <f>[48]Seb!$C$27</f>
        <v>3</v>
      </c>
      <c r="DH49" s="19"/>
      <c r="DI49" s="20">
        <f>[48]Seb!$H$23</f>
        <v>0</v>
      </c>
      <c r="DJ49" s="42"/>
      <c r="DK49" s="1">
        <v>29</v>
      </c>
    </row>
    <row r="50" spans="1:115" s="2" customFormat="1" ht="9.6" customHeight="1" thickBot="1">
      <c r="A50" s="26"/>
      <c r="B50" s="28">
        <v>47</v>
      </c>
      <c r="C50" s="18">
        <f>[49]Bruno!$H$24</f>
        <v>0</v>
      </c>
      <c r="D50" s="19"/>
      <c r="E50" s="20">
        <f>[49]Bruno!$C$24</f>
        <v>0</v>
      </c>
      <c r="F50" s="19"/>
      <c r="G50" s="20">
        <f>[49]Bruno!$C$25</f>
        <v>0</v>
      </c>
      <c r="H50" s="19"/>
      <c r="I50" s="20">
        <f>[49]Bruno!$H$25</f>
        <v>0</v>
      </c>
      <c r="J50" s="19"/>
      <c r="K50" s="20">
        <f>[49]Bruno!$H$26</f>
        <v>0</v>
      </c>
      <c r="L50" s="19"/>
      <c r="M50" s="20">
        <f>[49]Bruno!$C$26</f>
        <v>0</v>
      </c>
      <c r="N50" s="19"/>
      <c r="O50" s="36">
        <f>[49]Bruno!$C$27</f>
        <v>3</v>
      </c>
      <c r="P50" s="19"/>
      <c r="Q50" s="20">
        <f>[49]Bruno!$H$23</f>
        <v>0</v>
      </c>
      <c r="R50" s="42"/>
      <c r="S50" s="18">
        <f>[49]JLuc!$H$24</f>
        <v>0</v>
      </c>
      <c r="T50" s="19"/>
      <c r="U50" s="20">
        <f>[49]JLuc!$C$24</f>
        <v>0</v>
      </c>
      <c r="V50" s="19"/>
      <c r="W50" s="20">
        <f>[49]JLuc!$C$25</f>
        <v>0</v>
      </c>
      <c r="X50" s="19"/>
      <c r="Y50" s="20">
        <f>[49]JLuc!$H$25</f>
        <v>0</v>
      </c>
      <c r="Z50" s="19"/>
      <c r="AA50" s="20">
        <f>[49]JLuc!$H$26</f>
        <v>0</v>
      </c>
      <c r="AB50" s="19"/>
      <c r="AC50" s="20">
        <f>[49]JLuc!$C$26</f>
        <v>0</v>
      </c>
      <c r="AD50" s="19"/>
      <c r="AE50" s="36">
        <f>[49]JLuc!$C$27</f>
        <v>3</v>
      </c>
      <c r="AF50" s="19"/>
      <c r="AG50" s="20">
        <f>[49]JLuc!$H$23</f>
        <v>0</v>
      </c>
      <c r="AH50" s="42"/>
      <c r="AI50" s="18">
        <f>'[31]Eric G'!$H$24</f>
        <v>0</v>
      </c>
      <c r="AJ50" s="19"/>
      <c r="AK50" s="20">
        <f>'[31]Eric G'!$C$24</f>
        <v>0</v>
      </c>
      <c r="AL50" s="19"/>
      <c r="AM50" s="20">
        <f>'[31]Eric G'!$C$25</f>
        <v>0</v>
      </c>
      <c r="AN50" s="19"/>
      <c r="AO50" s="20">
        <f>'[31]Eric G'!$H$25</f>
        <v>0</v>
      </c>
      <c r="AP50" s="19"/>
      <c r="AQ50" s="20">
        <f>'[31]Eric G'!$H$26</f>
        <v>0</v>
      </c>
      <c r="AR50" s="19"/>
      <c r="AS50" s="20">
        <f>'[31]Eric G'!$C$26</f>
        <v>0</v>
      </c>
      <c r="AT50" s="19"/>
      <c r="AU50" s="36">
        <f>'[31]Eric G'!$C$27</f>
        <v>3</v>
      </c>
      <c r="AV50" s="19"/>
      <c r="AW50" s="20">
        <f>'[31]Eric G'!$H$23</f>
        <v>0</v>
      </c>
      <c r="AX50" s="46"/>
      <c r="AY50" s="18">
        <f>'[49]Eric D'!$H$24</f>
        <v>0</v>
      </c>
      <c r="AZ50" s="19"/>
      <c r="BA50" s="20">
        <f>'[49]Eric D'!$C$24</f>
        <v>0</v>
      </c>
      <c r="BB50" s="19"/>
      <c r="BC50" s="20">
        <f>'[49]Eric D'!$C$25</f>
        <v>0</v>
      </c>
      <c r="BD50" s="19"/>
      <c r="BE50" s="20">
        <f>'[49]Eric D'!$H$25</f>
        <v>0</v>
      </c>
      <c r="BF50" s="19"/>
      <c r="BG50" s="20">
        <f>'[49]Eric D'!$H$26</f>
        <v>0</v>
      </c>
      <c r="BH50" s="19"/>
      <c r="BI50" s="20">
        <f>'[49]Eric D'!$C$26</f>
        <v>0</v>
      </c>
      <c r="BJ50" s="19"/>
      <c r="BK50" s="36">
        <f>'[49]Eric D'!$C$27</f>
        <v>3</v>
      </c>
      <c r="BL50" s="19"/>
      <c r="BM50" s="20">
        <f>'[49]Eric D'!$H$23</f>
        <v>0</v>
      </c>
      <c r="BN50" s="42"/>
      <c r="BO50" s="18">
        <f>[49]Philippe!$H$24</f>
        <v>0</v>
      </c>
      <c r="BP50" s="19"/>
      <c r="BQ50" s="20">
        <f>[49]Philippe!$C$24</f>
        <v>0</v>
      </c>
      <c r="BR50" s="19"/>
      <c r="BS50" s="20">
        <f>[49]Philippe!$C$25</f>
        <v>0</v>
      </c>
      <c r="BT50" s="19"/>
      <c r="BU50" s="20">
        <f>[49]Philippe!$H$25</f>
        <v>0</v>
      </c>
      <c r="BV50" s="19"/>
      <c r="BW50" s="20">
        <f>[49]Philippe!$H$26</f>
        <v>0</v>
      </c>
      <c r="BX50" s="19"/>
      <c r="BY50" s="20">
        <f>[49]Philippe!$C$26</f>
        <v>0</v>
      </c>
      <c r="BZ50" s="19"/>
      <c r="CA50" s="36">
        <f>[49]Philippe!$C$27</f>
        <v>3</v>
      </c>
      <c r="CB50" s="19"/>
      <c r="CC50" s="20">
        <f>[49]Philippe!$H$23</f>
        <v>0</v>
      </c>
      <c r="CD50" s="42"/>
      <c r="CE50" s="18">
        <f>[49]Florent!$H$24</f>
        <v>0</v>
      </c>
      <c r="CF50" s="19"/>
      <c r="CG50" s="20">
        <f>[49]Florent!$C$24</f>
        <v>0</v>
      </c>
      <c r="CH50" s="19"/>
      <c r="CI50" s="20">
        <f>[49]Florent!$C$25</f>
        <v>0</v>
      </c>
      <c r="CJ50" s="19"/>
      <c r="CK50" s="20">
        <f>[49]Florent!$H$25</f>
        <v>0</v>
      </c>
      <c r="CL50" s="19"/>
      <c r="CM50" s="20">
        <f>[49]Florent!$H$26</f>
        <v>0</v>
      </c>
      <c r="CN50" s="19"/>
      <c r="CO50" s="20">
        <f>[49]Florent!$C$26</f>
        <v>0</v>
      </c>
      <c r="CP50" s="19"/>
      <c r="CQ50" s="36">
        <f>[49]Florent!$C$27</f>
        <v>3</v>
      </c>
      <c r="CR50" s="19"/>
      <c r="CS50" s="20">
        <f>[49]Florent!$H$23</f>
        <v>0</v>
      </c>
      <c r="CT50" s="42"/>
      <c r="CU50" s="18">
        <f>[49]Seb!$H$24</f>
        <v>0</v>
      </c>
      <c r="CV50" s="19"/>
      <c r="CW50" s="20">
        <f>[49]Seb!$C$24</f>
        <v>0</v>
      </c>
      <c r="CX50" s="19"/>
      <c r="CY50" s="20">
        <f>[49]Seb!$C$25</f>
        <v>0</v>
      </c>
      <c r="CZ50" s="19"/>
      <c r="DA50" s="20">
        <f>[49]Seb!$H$25</f>
        <v>0</v>
      </c>
      <c r="DB50" s="19"/>
      <c r="DC50" s="20">
        <f>[49]Seb!$H$26</f>
        <v>0</v>
      </c>
      <c r="DD50" s="19"/>
      <c r="DE50" s="20">
        <f>[49]Seb!$C$26</f>
        <v>0</v>
      </c>
      <c r="DF50" s="19"/>
      <c r="DG50" s="36">
        <f>[49]Seb!$C$27</f>
        <v>3</v>
      </c>
      <c r="DH50" s="19"/>
      <c r="DI50" s="20">
        <f>[49]Seb!$H$23</f>
        <v>0</v>
      </c>
      <c r="DJ50" s="42"/>
      <c r="DK50" s="1">
        <v>30</v>
      </c>
    </row>
    <row r="51" spans="1:115" s="2" customFormat="1" ht="9.6" customHeight="1" thickBot="1">
      <c r="A51" s="26"/>
      <c r="B51" s="28">
        <v>48</v>
      </c>
      <c r="C51" s="18">
        <f>[50]Bruno!$H$24</f>
        <v>0</v>
      </c>
      <c r="D51" s="19"/>
      <c r="E51" s="20">
        <f>[50]Bruno!$C$24</f>
        <v>0</v>
      </c>
      <c r="F51" s="19"/>
      <c r="G51" s="20">
        <f>[50]Bruno!$C$25</f>
        <v>0</v>
      </c>
      <c r="H51" s="19"/>
      <c r="I51" s="20">
        <f>[50]Bruno!$H$25</f>
        <v>0</v>
      </c>
      <c r="J51" s="19"/>
      <c r="K51" s="20">
        <f>[50]Bruno!$H$26</f>
        <v>0</v>
      </c>
      <c r="L51" s="19"/>
      <c r="M51" s="20">
        <f>[50]Bruno!$C$26</f>
        <v>0</v>
      </c>
      <c r="N51" s="19"/>
      <c r="O51" s="36">
        <f>[50]Bruno!$C$27</f>
        <v>3</v>
      </c>
      <c r="P51" s="19"/>
      <c r="Q51" s="20">
        <f>[50]Bruno!$H$23</f>
        <v>0</v>
      </c>
      <c r="R51" s="42"/>
      <c r="S51" s="18">
        <f>[50]JLuc!$H$24</f>
        <v>0</v>
      </c>
      <c r="T51" s="19"/>
      <c r="U51" s="20">
        <f>[50]JLuc!$C$24</f>
        <v>0</v>
      </c>
      <c r="V51" s="19"/>
      <c r="W51" s="20">
        <f>[50]JLuc!$C$25</f>
        <v>0</v>
      </c>
      <c r="X51" s="19"/>
      <c r="Y51" s="20">
        <f>[50]JLuc!$H$25</f>
        <v>0</v>
      </c>
      <c r="Z51" s="19"/>
      <c r="AA51" s="20">
        <f>[50]JLuc!$H$26</f>
        <v>0</v>
      </c>
      <c r="AB51" s="19"/>
      <c r="AC51" s="20">
        <f>[50]JLuc!$C$26</f>
        <v>0</v>
      </c>
      <c r="AD51" s="19"/>
      <c r="AE51" s="36">
        <f>[50]JLuc!$C$27</f>
        <v>3</v>
      </c>
      <c r="AF51" s="19"/>
      <c r="AG51" s="20">
        <f>[50]JLuc!$H$23</f>
        <v>0</v>
      </c>
      <c r="AH51" s="42"/>
      <c r="AI51" s="18">
        <f>'[31]Eric G'!$H$24</f>
        <v>0</v>
      </c>
      <c r="AJ51" s="19"/>
      <c r="AK51" s="20">
        <f>'[31]Eric G'!$C$24</f>
        <v>0</v>
      </c>
      <c r="AL51" s="19"/>
      <c r="AM51" s="20">
        <f>'[31]Eric G'!$C$25</f>
        <v>0</v>
      </c>
      <c r="AN51" s="19"/>
      <c r="AO51" s="20">
        <f>'[31]Eric G'!$H$25</f>
        <v>0</v>
      </c>
      <c r="AP51" s="19"/>
      <c r="AQ51" s="20">
        <f>'[31]Eric G'!$H$26</f>
        <v>0</v>
      </c>
      <c r="AR51" s="19"/>
      <c r="AS51" s="20">
        <f>'[31]Eric G'!$C$26</f>
        <v>0</v>
      </c>
      <c r="AT51" s="19"/>
      <c r="AU51" s="36">
        <f>'[31]Eric G'!$C$27</f>
        <v>3</v>
      </c>
      <c r="AV51" s="19"/>
      <c r="AW51" s="20">
        <f>'[31]Eric G'!$H$23</f>
        <v>0</v>
      </c>
      <c r="AX51" s="46"/>
      <c r="AY51" s="18">
        <f>'[50]Eric D'!$H$24</f>
        <v>0</v>
      </c>
      <c r="AZ51" s="19"/>
      <c r="BA51" s="20">
        <f>'[50]Eric D'!$C$24</f>
        <v>0</v>
      </c>
      <c r="BB51" s="19"/>
      <c r="BC51" s="20">
        <f>'[50]Eric D'!$C$25</f>
        <v>0</v>
      </c>
      <c r="BD51" s="19"/>
      <c r="BE51" s="20">
        <f>'[50]Eric D'!$H$25</f>
        <v>0</v>
      </c>
      <c r="BF51" s="19"/>
      <c r="BG51" s="20">
        <f>'[50]Eric D'!$H$26</f>
        <v>0</v>
      </c>
      <c r="BH51" s="19"/>
      <c r="BI51" s="20">
        <f>'[50]Eric D'!$C$26</f>
        <v>0</v>
      </c>
      <c r="BJ51" s="19"/>
      <c r="BK51" s="36">
        <f>'[50]Eric D'!$C$27</f>
        <v>3</v>
      </c>
      <c r="BL51" s="19"/>
      <c r="BM51" s="20">
        <f>'[50]Eric D'!$H$23</f>
        <v>0</v>
      </c>
      <c r="BN51" s="42"/>
      <c r="BO51" s="18">
        <f>[50]Philippe!$H$24</f>
        <v>0</v>
      </c>
      <c r="BP51" s="19"/>
      <c r="BQ51" s="20">
        <f>[50]Philippe!$C$24</f>
        <v>0</v>
      </c>
      <c r="BR51" s="19"/>
      <c r="BS51" s="20">
        <f>[50]Philippe!$C$25</f>
        <v>0</v>
      </c>
      <c r="BT51" s="19"/>
      <c r="BU51" s="20">
        <f>[50]Philippe!$H$25</f>
        <v>0</v>
      </c>
      <c r="BV51" s="19"/>
      <c r="BW51" s="20">
        <f>[50]Philippe!$H$26</f>
        <v>0</v>
      </c>
      <c r="BX51" s="19"/>
      <c r="BY51" s="20">
        <f>[50]Philippe!$C$26</f>
        <v>0</v>
      </c>
      <c r="BZ51" s="19"/>
      <c r="CA51" s="36">
        <f>[50]Philippe!$C$27</f>
        <v>3</v>
      </c>
      <c r="CB51" s="19"/>
      <c r="CC51" s="20">
        <f>[50]Philippe!$H$23</f>
        <v>0</v>
      </c>
      <c r="CD51" s="42"/>
      <c r="CE51" s="18">
        <f>[50]Florent!$H$24</f>
        <v>0</v>
      </c>
      <c r="CF51" s="19"/>
      <c r="CG51" s="20">
        <f>[50]Florent!$C$24</f>
        <v>0</v>
      </c>
      <c r="CH51" s="19"/>
      <c r="CI51" s="20">
        <f>[50]Florent!$C$25</f>
        <v>0</v>
      </c>
      <c r="CJ51" s="19"/>
      <c r="CK51" s="20">
        <f>[50]Florent!$H$25</f>
        <v>0</v>
      </c>
      <c r="CL51" s="19"/>
      <c r="CM51" s="20">
        <f>[50]Florent!$H$26</f>
        <v>0</v>
      </c>
      <c r="CN51" s="19"/>
      <c r="CO51" s="20">
        <f>[50]Florent!$C$26</f>
        <v>0</v>
      </c>
      <c r="CP51" s="19"/>
      <c r="CQ51" s="36">
        <f>[50]Florent!$C$27</f>
        <v>3</v>
      </c>
      <c r="CR51" s="19"/>
      <c r="CS51" s="20">
        <f>[50]Florent!$H$23</f>
        <v>0</v>
      </c>
      <c r="CT51" s="42"/>
      <c r="CU51" s="18">
        <f>[50]Seb!$H$24</f>
        <v>0</v>
      </c>
      <c r="CV51" s="19"/>
      <c r="CW51" s="20">
        <f>[50]Seb!$C$24</f>
        <v>0</v>
      </c>
      <c r="CX51" s="19"/>
      <c r="CY51" s="20">
        <f>[50]Seb!$C$25</f>
        <v>0</v>
      </c>
      <c r="CZ51" s="19"/>
      <c r="DA51" s="20">
        <f>[50]Seb!$H$25</f>
        <v>0</v>
      </c>
      <c r="DB51" s="19"/>
      <c r="DC51" s="20">
        <f>[50]Seb!$H$26</f>
        <v>0</v>
      </c>
      <c r="DD51" s="19"/>
      <c r="DE51" s="20">
        <f>[50]Seb!$C$26</f>
        <v>0</v>
      </c>
      <c r="DF51" s="19"/>
      <c r="DG51" s="36">
        <f>[50]Seb!$C$27</f>
        <v>3</v>
      </c>
      <c r="DH51" s="19"/>
      <c r="DI51" s="20">
        <f>[50]Seb!$H$23</f>
        <v>0</v>
      </c>
      <c r="DJ51" s="42"/>
      <c r="DK51" s="1">
        <v>31</v>
      </c>
    </row>
    <row r="52" spans="1:115" s="2" customFormat="1" ht="9.6" customHeight="1" thickBot="1">
      <c r="A52" s="26"/>
      <c r="B52" s="28">
        <v>49</v>
      </c>
      <c r="C52" s="18">
        <f>[51]Bruno!$H$24</f>
        <v>0</v>
      </c>
      <c r="D52" s="19"/>
      <c r="E52" s="20">
        <f>[51]Bruno!$C$24</f>
        <v>0</v>
      </c>
      <c r="F52" s="19"/>
      <c r="G52" s="20">
        <f>[51]Bruno!$C$25</f>
        <v>0</v>
      </c>
      <c r="H52" s="19"/>
      <c r="I52" s="20">
        <f>[51]Bruno!$H$25</f>
        <v>0</v>
      </c>
      <c r="J52" s="19"/>
      <c r="K52" s="20">
        <f>[51]Bruno!$H$26</f>
        <v>0</v>
      </c>
      <c r="L52" s="19"/>
      <c r="M52" s="20">
        <f>[51]Bruno!$C$26</f>
        <v>0</v>
      </c>
      <c r="N52" s="19"/>
      <c r="O52" s="36">
        <f>[51]Bruno!$C$27</f>
        <v>3</v>
      </c>
      <c r="P52" s="19"/>
      <c r="Q52" s="20">
        <f>[51]Bruno!$H$23</f>
        <v>0</v>
      </c>
      <c r="R52" s="42"/>
      <c r="S52" s="18">
        <f>[51]JLuc!$H$24</f>
        <v>0</v>
      </c>
      <c r="T52" s="19"/>
      <c r="U52" s="20">
        <f>[51]JLuc!$C$24</f>
        <v>0</v>
      </c>
      <c r="V52" s="19"/>
      <c r="W52" s="20">
        <f>[51]JLuc!$C$25</f>
        <v>0</v>
      </c>
      <c r="X52" s="19"/>
      <c r="Y52" s="20">
        <f>[51]JLuc!$H$25</f>
        <v>0</v>
      </c>
      <c r="Z52" s="19"/>
      <c r="AA52" s="20">
        <f>[51]JLuc!$H$26</f>
        <v>0</v>
      </c>
      <c r="AB52" s="19"/>
      <c r="AC52" s="20">
        <f>[51]JLuc!$C$26</f>
        <v>0</v>
      </c>
      <c r="AD52" s="19"/>
      <c r="AE52" s="36">
        <f>[51]JLuc!$C$27</f>
        <v>3</v>
      </c>
      <c r="AF52" s="19"/>
      <c r="AG52" s="20">
        <f>[51]JLuc!$H$23</f>
        <v>0</v>
      </c>
      <c r="AH52" s="42"/>
      <c r="AI52" s="18">
        <f>'[31]Eric G'!$H$24</f>
        <v>0</v>
      </c>
      <c r="AJ52" s="19"/>
      <c r="AK52" s="20">
        <f>'[31]Eric G'!$C$24</f>
        <v>0</v>
      </c>
      <c r="AL52" s="19"/>
      <c r="AM52" s="20">
        <f>'[31]Eric G'!$C$25</f>
        <v>0</v>
      </c>
      <c r="AN52" s="19"/>
      <c r="AO52" s="20">
        <f>'[31]Eric G'!$H$25</f>
        <v>0</v>
      </c>
      <c r="AP52" s="19"/>
      <c r="AQ52" s="20">
        <f>'[31]Eric G'!$H$26</f>
        <v>0</v>
      </c>
      <c r="AR52" s="19"/>
      <c r="AS52" s="20">
        <f>'[31]Eric G'!$C$26</f>
        <v>0</v>
      </c>
      <c r="AT52" s="19"/>
      <c r="AU52" s="36">
        <f>'[31]Eric G'!$C$27</f>
        <v>3</v>
      </c>
      <c r="AV52" s="19"/>
      <c r="AW52" s="20">
        <f>'[31]Eric G'!$H$23</f>
        <v>0</v>
      </c>
      <c r="AX52" s="46"/>
      <c r="AY52" s="18">
        <f>'[51]Eric D'!$H$24</f>
        <v>0</v>
      </c>
      <c r="AZ52" s="19"/>
      <c r="BA52" s="20">
        <f>'[51]Eric D'!$C$24</f>
        <v>0</v>
      </c>
      <c r="BB52" s="19"/>
      <c r="BC52" s="20">
        <f>'[51]Eric D'!$C$25</f>
        <v>0</v>
      </c>
      <c r="BD52" s="19"/>
      <c r="BE52" s="20">
        <f>'[51]Eric D'!$H$25</f>
        <v>0</v>
      </c>
      <c r="BF52" s="19"/>
      <c r="BG52" s="20">
        <f>'[51]Eric D'!$H$26</f>
        <v>0</v>
      </c>
      <c r="BH52" s="19"/>
      <c r="BI52" s="20">
        <f>'[51]Eric D'!$C$26</f>
        <v>0</v>
      </c>
      <c r="BJ52" s="19"/>
      <c r="BK52" s="36">
        <f>'[51]Eric D'!$C$27</f>
        <v>3</v>
      </c>
      <c r="BL52" s="19"/>
      <c r="BM52" s="20">
        <f>'[51]Eric D'!$H$23</f>
        <v>0</v>
      </c>
      <c r="BN52" s="42"/>
      <c r="BO52" s="18">
        <f>[51]Philippe!$H$24</f>
        <v>0</v>
      </c>
      <c r="BP52" s="19"/>
      <c r="BQ52" s="20">
        <f>[51]Philippe!$C$24</f>
        <v>0</v>
      </c>
      <c r="BR52" s="19"/>
      <c r="BS52" s="20">
        <f>[51]Philippe!$C$25</f>
        <v>0</v>
      </c>
      <c r="BT52" s="19"/>
      <c r="BU52" s="20">
        <f>[51]Philippe!$H$25</f>
        <v>0</v>
      </c>
      <c r="BV52" s="19"/>
      <c r="BW52" s="20">
        <f>[51]Philippe!$H$26</f>
        <v>0</v>
      </c>
      <c r="BX52" s="19"/>
      <c r="BY52" s="20">
        <f>[51]Philippe!$C$26</f>
        <v>0</v>
      </c>
      <c r="BZ52" s="19"/>
      <c r="CA52" s="36">
        <f>[51]Philippe!$C$27</f>
        <v>3</v>
      </c>
      <c r="CB52" s="19"/>
      <c r="CC52" s="20">
        <f>[51]Philippe!$H$23</f>
        <v>0</v>
      </c>
      <c r="CD52" s="42"/>
      <c r="CE52" s="18">
        <f>[51]Florent!$H$24</f>
        <v>0</v>
      </c>
      <c r="CF52" s="19"/>
      <c r="CG52" s="20">
        <f>[51]Florent!$C$24</f>
        <v>0</v>
      </c>
      <c r="CH52" s="19"/>
      <c r="CI52" s="20">
        <f>[51]Florent!$C$25</f>
        <v>0</v>
      </c>
      <c r="CJ52" s="19"/>
      <c r="CK52" s="20">
        <f>[51]Florent!$H$25</f>
        <v>0</v>
      </c>
      <c r="CL52" s="19"/>
      <c r="CM52" s="20">
        <f>[51]Florent!$H$26</f>
        <v>0</v>
      </c>
      <c r="CN52" s="19"/>
      <c r="CO52" s="20">
        <f>[51]Florent!$C$26</f>
        <v>0</v>
      </c>
      <c r="CP52" s="19"/>
      <c r="CQ52" s="36">
        <f>[51]Florent!$C$27</f>
        <v>3</v>
      </c>
      <c r="CR52" s="19"/>
      <c r="CS52" s="20">
        <f>[51]Florent!$H$23</f>
        <v>0</v>
      </c>
      <c r="CT52" s="42"/>
      <c r="CU52" s="18">
        <f>[51]Seb!$H$24</f>
        <v>0</v>
      </c>
      <c r="CV52" s="19"/>
      <c r="CW52" s="20">
        <f>[51]Seb!$C$24</f>
        <v>0</v>
      </c>
      <c r="CX52" s="19"/>
      <c r="CY52" s="20">
        <f>[51]Seb!$C$25</f>
        <v>0</v>
      </c>
      <c r="CZ52" s="19"/>
      <c r="DA52" s="20">
        <f>[51]Seb!$H$25</f>
        <v>0</v>
      </c>
      <c r="DB52" s="19"/>
      <c r="DC52" s="20">
        <f>[51]Seb!$H$26</f>
        <v>0</v>
      </c>
      <c r="DD52" s="19"/>
      <c r="DE52" s="20">
        <f>[51]Seb!$C$26</f>
        <v>0</v>
      </c>
      <c r="DF52" s="19"/>
      <c r="DG52" s="36">
        <f>[51]Seb!$C$27</f>
        <v>3</v>
      </c>
      <c r="DH52" s="19"/>
      <c r="DI52" s="20">
        <f>[51]Seb!$H$23</f>
        <v>0</v>
      </c>
      <c r="DJ52" s="42"/>
      <c r="DK52" s="1">
        <v>32</v>
      </c>
    </row>
    <row r="53" spans="1:115" s="2" customFormat="1" ht="9.6" customHeight="1" thickBot="1">
      <c r="A53" s="26"/>
      <c r="B53" s="28">
        <v>50</v>
      </c>
      <c r="C53" s="18">
        <f>[52]Bruno!$H$24</f>
        <v>0</v>
      </c>
      <c r="D53" s="19"/>
      <c r="E53" s="20">
        <f>[52]Bruno!$C$24</f>
        <v>0</v>
      </c>
      <c r="F53" s="19"/>
      <c r="G53" s="20">
        <f>[52]Bruno!$C$25</f>
        <v>0</v>
      </c>
      <c r="H53" s="19"/>
      <c r="I53" s="20">
        <f>[52]Bruno!$H$25</f>
        <v>0</v>
      </c>
      <c r="J53" s="19"/>
      <c r="K53" s="20">
        <f>[52]Bruno!$H$26</f>
        <v>0</v>
      </c>
      <c r="L53" s="19"/>
      <c r="M53" s="20">
        <f>[52]Bruno!$C$26</f>
        <v>0</v>
      </c>
      <c r="N53" s="19"/>
      <c r="O53" s="36">
        <f>[52]Bruno!$C$27</f>
        <v>3</v>
      </c>
      <c r="P53" s="19"/>
      <c r="Q53" s="20">
        <f>[52]Bruno!$H$23</f>
        <v>0</v>
      </c>
      <c r="R53" s="42"/>
      <c r="S53" s="18">
        <f>[52]JLuc!$H$24</f>
        <v>0</v>
      </c>
      <c r="T53" s="19"/>
      <c r="U53" s="20">
        <f>[52]JLuc!$C$24</f>
        <v>0</v>
      </c>
      <c r="V53" s="19"/>
      <c r="W53" s="20">
        <f>[52]JLuc!$C$25</f>
        <v>0</v>
      </c>
      <c r="X53" s="19"/>
      <c r="Y53" s="20">
        <f>[52]JLuc!$H$25</f>
        <v>0</v>
      </c>
      <c r="Z53" s="19"/>
      <c r="AA53" s="20">
        <f>[52]JLuc!$H$26</f>
        <v>0</v>
      </c>
      <c r="AB53" s="19"/>
      <c r="AC53" s="20">
        <f>[52]JLuc!$C$26</f>
        <v>0</v>
      </c>
      <c r="AD53" s="19"/>
      <c r="AE53" s="36">
        <f>[52]JLuc!$C$27</f>
        <v>3</v>
      </c>
      <c r="AF53" s="19"/>
      <c r="AG53" s="20">
        <f>[52]JLuc!$H$23</f>
        <v>0</v>
      </c>
      <c r="AH53" s="42"/>
      <c r="AI53" s="18">
        <f>'[31]Eric G'!$H$24</f>
        <v>0</v>
      </c>
      <c r="AJ53" s="19"/>
      <c r="AK53" s="20">
        <f>'[31]Eric G'!$C$24</f>
        <v>0</v>
      </c>
      <c r="AL53" s="19"/>
      <c r="AM53" s="20">
        <f>'[31]Eric G'!$C$25</f>
        <v>0</v>
      </c>
      <c r="AN53" s="19"/>
      <c r="AO53" s="20">
        <f>'[31]Eric G'!$H$25</f>
        <v>0</v>
      </c>
      <c r="AP53" s="19"/>
      <c r="AQ53" s="20">
        <f>'[31]Eric G'!$H$26</f>
        <v>0</v>
      </c>
      <c r="AR53" s="19"/>
      <c r="AS53" s="20">
        <f>'[31]Eric G'!$C$26</f>
        <v>0</v>
      </c>
      <c r="AT53" s="19"/>
      <c r="AU53" s="36">
        <f>'[31]Eric G'!$C$27</f>
        <v>3</v>
      </c>
      <c r="AV53" s="19"/>
      <c r="AW53" s="20">
        <f>'[31]Eric G'!$H$23</f>
        <v>0</v>
      </c>
      <c r="AX53" s="46"/>
      <c r="AY53" s="18">
        <f>'[52]Eric D'!$H$24</f>
        <v>0</v>
      </c>
      <c r="AZ53" s="19"/>
      <c r="BA53" s="20">
        <f>'[52]Eric D'!$C$24</f>
        <v>0</v>
      </c>
      <c r="BB53" s="19"/>
      <c r="BC53" s="20">
        <f>'[52]Eric D'!$C$25</f>
        <v>0</v>
      </c>
      <c r="BD53" s="19"/>
      <c r="BE53" s="20">
        <f>'[52]Eric D'!$H$25</f>
        <v>0</v>
      </c>
      <c r="BF53" s="19"/>
      <c r="BG53" s="20">
        <f>'[52]Eric D'!$H$26</f>
        <v>0</v>
      </c>
      <c r="BH53" s="19"/>
      <c r="BI53" s="20">
        <f>'[52]Eric D'!$C$26</f>
        <v>0</v>
      </c>
      <c r="BJ53" s="19"/>
      <c r="BK53" s="36">
        <f>'[52]Eric D'!$C$27</f>
        <v>3</v>
      </c>
      <c r="BL53" s="19"/>
      <c r="BM53" s="20">
        <f>'[52]Eric D'!$H$23</f>
        <v>0</v>
      </c>
      <c r="BN53" s="42"/>
      <c r="BO53" s="18">
        <f>[52]Philippe!$H$24</f>
        <v>0</v>
      </c>
      <c r="BP53" s="19"/>
      <c r="BQ53" s="20">
        <f>[52]Philippe!$C$24</f>
        <v>0</v>
      </c>
      <c r="BR53" s="19"/>
      <c r="BS53" s="20">
        <f>[52]Philippe!$C$25</f>
        <v>0</v>
      </c>
      <c r="BT53" s="19"/>
      <c r="BU53" s="20">
        <f>[52]Philippe!$H$25</f>
        <v>0</v>
      </c>
      <c r="BV53" s="19"/>
      <c r="BW53" s="20">
        <f>[52]Philippe!$H$26</f>
        <v>0</v>
      </c>
      <c r="BX53" s="19"/>
      <c r="BY53" s="20">
        <f>[52]Philippe!$C$26</f>
        <v>0</v>
      </c>
      <c r="BZ53" s="19"/>
      <c r="CA53" s="36">
        <f>[52]Philippe!$C$27</f>
        <v>3</v>
      </c>
      <c r="CB53" s="19"/>
      <c r="CC53" s="20">
        <f>[52]Philippe!$H$23</f>
        <v>0</v>
      </c>
      <c r="CD53" s="42"/>
      <c r="CE53" s="18">
        <f>[52]Florent!$H$24</f>
        <v>0</v>
      </c>
      <c r="CF53" s="19"/>
      <c r="CG53" s="20">
        <f>[52]Florent!$C$24</f>
        <v>0</v>
      </c>
      <c r="CH53" s="19"/>
      <c r="CI53" s="20">
        <f>[52]Florent!$C$25</f>
        <v>0</v>
      </c>
      <c r="CJ53" s="19"/>
      <c r="CK53" s="20">
        <f>[52]Florent!$H$25</f>
        <v>0</v>
      </c>
      <c r="CL53" s="19"/>
      <c r="CM53" s="20">
        <f>[52]Florent!$H$26</f>
        <v>0</v>
      </c>
      <c r="CN53" s="19"/>
      <c r="CO53" s="20">
        <f>[52]Florent!$C$26</f>
        <v>0</v>
      </c>
      <c r="CP53" s="19"/>
      <c r="CQ53" s="36">
        <f>[52]Florent!$C$27</f>
        <v>3</v>
      </c>
      <c r="CR53" s="19"/>
      <c r="CS53" s="20">
        <f>[52]Florent!$H$23</f>
        <v>0</v>
      </c>
      <c r="CT53" s="42"/>
      <c r="CU53" s="18">
        <f>[52]Seb!$H$24</f>
        <v>0</v>
      </c>
      <c r="CV53" s="19"/>
      <c r="CW53" s="20">
        <f>[52]Seb!$C$24</f>
        <v>0</v>
      </c>
      <c r="CX53" s="19"/>
      <c r="CY53" s="20">
        <f>[52]Seb!$C$25</f>
        <v>0</v>
      </c>
      <c r="CZ53" s="19"/>
      <c r="DA53" s="20">
        <f>[52]Seb!$H$25</f>
        <v>0</v>
      </c>
      <c r="DB53" s="19"/>
      <c r="DC53" s="20">
        <f>[52]Seb!$H$26</f>
        <v>0</v>
      </c>
      <c r="DD53" s="19"/>
      <c r="DE53" s="20">
        <f>[52]Seb!$C$26</f>
        <v>0</v>
      </c>
      <c r="DF53" s="19"/>
      <c r="DG53" s="36">
        <f>[52]Seb!$C$27</f>
        <v>3</v>
      </c>
      <c r="DH53" s="19"/>
      <c r="DI53" s="20">
        <f>[52]Seb!$H$23</f>
        <v>0</v>
      </c>
      <c r="DJ53" s="42"/>
      <c r="DK53" s="1">
        <v>33</v>
      </c>
    </row>
    <row r="54" spans="1:115" s="2" customFormat="1" ht="9.6" customHeight="1" thickBot="1">
      <c r="A54" s="26"/>
      <c r="B54" s="28">
        <v>51</v>
      </c>
      <c r="C54" s="18">
        <f>[53]Bruno!$H$24</f>
        <v>0</v>
      </c>
      <c r="D54" s="19"/>
      <c r="E54" s="20">
        <f>[53]Bruno!$C$24</f>
        <v>0</v>
      </c>
      <c r="F54" s="19"/>
      <c r="G54" s="20">
        <f>[53]Bruno!$C$25</f>
        <v>0</v>
      </c>
      <c r="H54" s="19"/>
      <c r="I54" s="20">
        <f>[53]Bruno!$H$25</f>
        <v>0</v>
      </c>
      <c r="J54" s="19"/>
      <c r="K54" s="20">
        <f>[53]Bruno!$H$26</f>
        <v>0</v>
      </c>
      <c r="L54" s="19"/>
      <c r="M54" s="20">
        <f>[53]Bruno!$C$26</f>
        <v>0</v>
      </c>
      <c r="N54" s="19"/>
      <c r="O54" s="36">
        <f>[53]Bruno!$C$27</f>
        <v>3</v>
      </c>
      <c r="P54" s="19"/>
      <c r="Q54" s="20">
        <f>[53]Bruno!$H$23</f>
        <v>0</v>
      </c>
      <c r="R54" s="42"/>
      <c r="S54" s="18">
        <f>[53]JLuc!$H$24</f>
        <v>0</v>
      </c>
      <c r="T54" s="19"/>
      <c r="U54" s="20">
        <f>[53]JLuc!$C$24</f>
        <v>0</v>
      </c>
      <c r="V54" s="19"/>
      <c r="W54" s="20">
        <f>[53]JLuc!$C$25</f>
        <v>0</v>
      </c>
      <c r="X54" s="19"/>
      <c r="Y54" s="20">
        <f>[53]JLuc!$H$25</f>
        <v>0</v>
      </c>
      <c r="Z54" s="19"/>
      <c r="AA54" s="20">
        <f>[53]JLuc!$H$26</f>
        <v>0</v>
      </c>
      <c r="AB54" s="19"/>
      <c r="AC54" s="20">
        <f>[53]JLuc!$C$26</f>
        <v>0</v>
      </c>
      <c r="AD54" s="19"/>
      <c r="AE54" s="36">
        <f>[53]JLuc!$C$27</f>
        <v>3</v>
      </c>
      <c r="AF54" s="19"/>
      <c r="AG54" s="20">
        <f>[53]JLuc!$H$23</f>
        <v>0</v>
      </c>
      <c r="AH54" s="42"/>
      <c r="AI54" s="18">
        <f>'[31]Eric G'!$H$24</f>
        <v>0</v>
      </c>
      <c r="AJ54" s="19"/>
      <c r="AK54" s="20">
        <f>'[31]Eric G'!$C$24</f>
        <v>0</v>
      </c>
      <c r="AL54" s="19"/>
      <c r="AM54" s="20">
        <f>'[31]Eric G'!$C$25</f>
        <v>0</v>
      </c>
      <c r="AN54" s="19"/>
      <c r="AO54" s="20">
        <f>'[31]Eric G'!$H$25</f>
        <v>0</v>
      </c>
      <c r="AP54" s="19"/>
      <c r="AQ54" s="20">
        <f>'[31]Eric G'!$H$26</f>
        <v>0</v>
      </c>
      <c r="AR54" s="19"/>
      <c r="AS54" s="20">
        <f>'[31]Eric G'!$C$26</f>
        <v>0</v>
      </c>
      <c r="AT54" s="19"/>
      <c r="AU54" s="36">
        <f>'[31]Eric G'!$C$27</f>
        <v>3</v>
      </c>
      <c r="AV54" s="19"/>
      <c r="AW54" s="20">
        <f>'[31]Eric G'!$H$23</f>
        <v>0</v>
      </c>
      <c r="AX54" s="46"/>
      <c r="AY54" s="18">
        <f>'[53]Eric D'!$H$24</f>
        <v>0</v>
      </c>
      <c r="AZ54" s="19"/>
      <c r="BA54" s="20">
        <f>'[53]Eric D'!$C$24</f>
        <v>0</v>
      </c>
      <c r="BB54" s="19"/>
      <c r="BC54" s="20">
        <f>'[53]Eric D'!$C$25</f>
        <v>0</v>
      </c>
      <c r="BD54" s="19"/>
      <c r="BE54" s="20">
        <f>'[53]Eric D'!$H$25</f>
        <v>0</v>
      </c>
      <c r="BF54" s="19"/>
      <c r="BG54" s="20">
        <f>'[53]Eric D'!$H$26</f>
        <v>0</v>
      </c>
      <c r="BH54" s="19"/>
      <c r="BI54" s="20">
        <f>'[53]Eric D'!$C$26</f>
        <v>0</v>
      </c>
      <c r="BJ54" s="19"/>
      <c r="BK54" s="36">
        <f>'[53]Eric D'!$C$27</f>
        <v>3</v>
      </c>
      <c r="BL54" s="19"/>
      <c r="BM54" s="20">
        <f>'[53]Eric D'!$H$23</f>
        <v>0</v>
      </c>
      <c r="BN54" s="42"/>
      <c r="BO54" s="18">
        <f>[53]Philippe!$H$24</f>
        <v>0</v>
      </c>
      <c r="BP54" s="19"/>
      <c r="BQ54" s="20">
        <f>[53]Philippe!$C$24</f>
        <v>0</v>
      </c>
      <c r="BR54" s="19"/>
      <c r="BS54" s="20">
        <f>[53]Philippe!$C$25</f>
        <v>0</v>
      </c>
      <c r="BT54" s="19"/>
      <c r="BU54" s="20">
        <f>[53]Philippe!$H$25</f>
        <v>0</v>
      </c>
      <c r="BV54" s="19"/>
      <c r="BW54" s="20">
        <f>[53]Philippe!$H$26</f>
        <v>0</v>
      </c>
      <c r="BX54" s="19"/>
      <c r="BY54" s="20">
        <f>[53]Philippe!$C$26</f>
        <v>0</v>
      </c>
      <c r="BZ54" s="19"/>
      <c r="CA54" s="36">
        <f>[53]Philippe!$C$27</f>
        <v>3</v>
      </c>
      <c r="CB54" s="19"/>
      <c r="CC54" s="20">
        <f>[53]Philippe!$H$23</f>
        <v>0</v>
      </c>
      <c r="CD54" s="42"/>
      <c r="CE54" s="18">
        <f>[53]Florent!$H$24</f>
        <v>0</v>
      </c>
      <c r="CF54" s="19"/>
      <c r="CG54" s="20">
        <f>[53]Florent!$C$24</f>
        <v>0</v>
      </c>
      <c r="CH54" s="19"/>
      <c r="CI54" s="20">
        <f>[53]Florent!$C$25</f>
        <v>0</v>
      </c>
      <c r="CJ54" s="19"/>
      <c r="CK54" s="20">
        <f>[53]Florent!$H$25</f>
        <v>0</v>
      </c>
      <c r="CL54" s="19"/>
      <c r="CM54" s="20">
        <f>[53]Florent!$H$26</f>
        <v>0</v>
      </c>
      <c r="CN54" s="19"/>
      <c r="CO54" s="20">
        <f>[53]Florent!$C$26</f>
        <v>0</v>
      </c>
      <c r="CP54" s="19"/>
      <c r="CQ54" s="36">
        <f>[53]Florent!$C$27</f>
        <v>3</v>
      </c>
      <c r="CR54" s="19"/>
      <c r="CS54" s="20">
        <f>[53]Florent!$H$23</f>
        <v>0</v>
      </c>
      <c r="CT54" s="42"/>
      <c r="CU54" s="18">
        <f>[53]Seb!$H$24</f>
        <v>0</v>
      </c>
      <c r="CV54" s="19"/>
      <c r="CW54" s="20">
        <f>[53]Seb!$C$24</f>
        <v>0</v>
      </c>
      <c r="CX54" s="19"/>
      <c r="CY54" s="20">
        <f>[53]Seb!$C$25</f>
        <v>0</v>
      </c>
      <c r="CZ54" s="19"/>
      <c r="DA54" s="20">
        <f>[53]Seb!$H$25</f>
        <v>0</v>
      </c>
      <c r="DB54" s="19"/>
      <c r="DC54" s="20">
        <f>[53]Seb!$H$26</f>
        <v>0</v>
      </c>
      <c r="DD54" s="19"/>
      <c r="DE54" s="20">
        <f>[53]Seb!$C$26</f>
        <v>0</v>
      </c>
      <c r="DF54" s="19"/>
      <c r="DG54" s="36">
        <f>[53]Seb!$C$27</f>
        <v>3</v>
      </c>
      <c r="DH54" s="19"/>
      <c r="DI54" s="20">
        <f>[53]Seb!$H$23</f>
        <v>0</v>
      </c>
      <c r="DJ54" s="42"/>
      <c r="DK54" s="1">
        <v>34</v>
      </c>
    </row>
    <row r="55" spans="1:115" s="2" customFormat="1" ht="9.6" customHeight="1" thickBot="1">
      <c r="A55" s="26"/>
      <c r="B55" s="28">
        <v>52</v>
      </c>
      <c r="C55" s="18">
        <f>[54]Bruno!$H$24</f>
        <v>0</v>
      </c>
      <c r="D55" s="21"/>
      <c r="E55" s="20">
        <f>[54]Bruno!$C$24</f>
        <v>0</v>
      </c>
      <c r="F55" s="21"/>
      <c r="G55" s="22">
        <f>[54]Bruno!$C$25</f>
        <v>0</v>
      </c>
      <c r="H55" s="23"/>
      <c r="I55" s="22">
        <f>[54]Bruno!$H$25</f>
        <v>0</v>
      </c>
      <c r="J55" s="23"/>
      <c r="K55" s="22">
        <f>[54]Bruno!$H$26</f>
        <v>0</v>
      </c>
      <c r="L55" s="23"/>
      <c r="M55" s="20">
        <f>[54]Bruno!$C$26</f>
        <v>0</v>
      </c>
      <c r="N55" s="23"/>
      <c r="O55" s="36">
        <f>[54]Bruno!$C$27</f>
        <v>3</v>
      </c>
      <c r="P55" s="21"/>
      <c r="Q55" s="20">
        <f>[54]Bruno!$H$23</f>
        <v>0</v>
      </c>
      <c r="R55" s="43"/>
      <c r="S55" s="18">
        <f>[54]JLuc!$H$24</f>
        <v>0</v>
      </c>
      <c r="T55" s="21"/>
      <c r="U55" s="20">
        <f>[54]JLuc!$C$24</f>
        <v>0</v>
      </c>
      <c r="V55" s="21"/>
      <c r="W55" s="20">
        <f>[54]JLuc!$C$25</f>
        <v>0</v>
      </c>
      <c r="X55" s="23"/>
      <c r="Y55" s="20">
        <f>[54]JLuc!$H$25</f>
        <v>0</v>
      </c>
      <c r="Z55" s="23"/>
      <c r="AA55" s="20">
        <f>[54]JLuc!$H$26</f>
        <v>0</v>
      </c>
      <c r="AB55" s="23"/>
      <c r="AC55" s="20">
        <f>[54]JLuc!$C$26</f>
        <v>0</v>
      </c>
      <c r="AD55" s="23"/>
      <c r="AE55" s="36">
        <f>[54]JLuc!$C$27</f>
        <v>3</v>
      </c>
      <c r="AF55" s="21"/>
      <c r="AG55" s="20">
        <f>[54]JLuc!$H$23</f>
        <v>0</v>
      </c>
      <c r="AH55" s="43"/>
      <c r="AI55" s="18">
        <f>'[31]Eric G'!$H$24</f>
        <v>0</v>
      </c>
      <c r="AJ55" s="23"/>
      <c r="AK55" s="20">
        <f>'[31]Eric G'!$C$24</f>
        <v>0</v>
      </c>
      <c r="AL55" s="23"/>
      <c r="AM55" s="22">
        <f>'[31]Eric G'!$C$25</f>
        <v>0</v>
      </c>
      <c r="AN55" s="23"/>
      <c r="AO55" s="22">
        <f>'[31]Eric G'!$H$25</f>
        <v>0</v>
      </c>
      <c r="AP55" s="23"/>
      <c r="AQ55" s="22">
        <f>'[31]Eric G'!$H$26</f>
        <v>0</v>
      </c>
      <c r="AR55" s="23"/>
      <c r="AS55" s="20">
        <f>'[31]Eric G'!$C$26</f>
        <v>0</v>
      </c>
      <c r="AT55" s="23"/>
      <c r="AU55" s="36">
        <f>'[31]Eric G'!$C$27</f>
        <v>3</v>
      </c>
      <c r="AV55" s="21"/>
      <c r="AW55" s="20">
        <f>'[31]Eric G'!$H$23</f>
        <v>0</v>
      </c>
      <c r="AX55" s="47"/>
      <c r="AY55" s="18">
        <f>'[54]Eric D'!$H$24</f>
        <v>0</v>
      </c>
      <c r="AZ55" s="23"/>
      <c r="BA55" s="20">
        <f>'[54]Eric D'!$C$24</f>
        <v>0</v>
      </c>
      <c r="BB55" s="23"/>
      <c r="BC55" s="22">
        <f>'[54]Eric D'!$C$25</f>
        <v>0</v>
      </c>
      <c r="BD55" s="23"/>
      <c r="BE55" s="20">
        <f>'[54]Eric D'!$H$25</f>
        <v>0</v>
      </c>
      <c r="BF55" s="23"/>
      <c r="BG55" s="20">
        <f>'[54]Eric D'!$H$26</f>
        <v>0</v>
      </c>
      <c r="BH55" s="23"/>
      <c r="BI55" s="20">
        <f>'[54]Eric D'!$C$26</f>
        <v>0</v>
      </c>
      <c r="BJ55" s="23"/>
      <c r="BK55" s="36">
        <f>'[54]Eric D'!$C$27</f>
        <v>3</v>
      </c>
      <c r="BL55" s="21"/>
      <c r="BM55" s="20">
        <f>'[54]Eric D'!$H$23</f>
        <v>0</v>
      </c>
      <c r="BN55" s="43"/>
      <c r="BO55" s="18">
        <f>[54]Philippe!$H$24</f>
        <v>0</v>
      </c>
      <c r="BP55" s="21"/>
      <c r="BQ55" s="20">
        <f>[54]Philippe!$C$24</f>
        <v>0</v>
      </c>
      <c r="BR55" s="21"/>
      <c r="BS55" s="22">
        <f>[54]Philippe!$C$25</f>
        <v>0</v>
      </c>
      <c r="BT55" s="23"/>
      <c r="BU55" s="22">
        <f>[54]Philippe!$H$25</f>
        <v>0</v>
      </c>
      <c r="BV55" s="23"/>
      <c r="BW55" s="22">
        <f>[54]Philippe!$H$26</f>
        <v>0</v>
      </c>
      <c r="BX55" s="23"/>
      <c r="BY55" s="20">
        <f>[54]Philippe!$C$26</f>
        <v>0</v>
      </c>
      <c r="BZ55" s="23"/>
      <c r="CA55" s="36">
        <f>[54]Philippe!$C$27</f>
        <v>3</v>
      </c>
      <c r="CB55" s="21"/>
      <c r="CC55" s="20">
        <f>[54]Philippe!$H$23</f>
        <v>0</v>
      </c>
      <c r="CD55" s="43"/>
      <c r="CE55" s="18">
        <f>[54]Florent!$H$24</f>
        <v>0</v>
      </c>
      <c r="CF55" s="21"/>
      <c r="CG55" s="20">
        <f>[54]Florent!$C$24</f>
        <v>0</v>
      </c>
      <c r="CH55" s="21"/>
      <c r="CI55" s="22">
        <f>[54]Florent!$C$25</f>
        <v>0</v>
      </c>
      <c r="CJ55" s="23"/>
      <c r="CK55" s="22">
        <f>[54]Florent!$H$25</f>
        <v>0</v>
      </c>
      <c r="CL55" s="23"/>
      <c r="CM55" s="22">
        <f>[54]Florent!$H$26</f>
        <v>0</v>
      </c>
      <c r="CN55" s="23"/>
      <c r="CO55" s="20">
        <f>[54]Florent!$C$26</f>
        <v>0</v>
      </c>
      <c r="CP55" s="23"/>
      <c r="CQ55" s="36">
        <f>[54]Florent!$C$27</f>
        <v>3</v>
      </c>
      <c r="CR55" s="21"/>
      <c r="CS55" s="20">
        <f>[54]Florent!$H$23</f>
        <v>0</v>
      </c>
      <c r="CT55" s="43"/>
      <c r="CU55" s="18">
        <f>[54]Seb!$H$24</f>
        <v>0</v>
      </c>
      <c r="CV55" s="21"/>
      <c r="CW55" s="20">
        <f>[54]Seb!$C$24</f>
        <v>0</v>
      </c>
      <c r="CX55" s="21"/>
      <c r="CY55" s="22">
        <f>[54]Seb!$C$25</f>
        <v>0</v>
      </c>
      <c r="CZ55" s="23"/>
      <c r="DA55" s="22">
        <f>[54]Seb!$H$25</f>
        <v>0</v>
      </c>
      <c r="DB55" s="23"/>
      <c r="DC55" s="22">
        <f>[54]Seb!$H$26</f>
        <v>0</v>
      </c>
      <c r="DD55" s="23"/>
      <c r="DE55" s="20">
        <f>[54]Seb!$C$26</f>
        <v>0</v>
      </c>
      <c r="DF55" s="23"/>
      <c r="DG55" s="36">
        <f>[54]Seb!$C$27</f>
        <v>3</v>
      </c>
      <c r="DH55" s="21"/>
      <c r="DI55" s="20">
        <f>[54]Seb!$H$23</f>
        <v>0</v>
      </c>
      <c r="DJ55" s="43"/>
      <c r="DK55" s="1">
        <v>35</v>
      </c>
    </row>
    <row r="56" spans="1:115" s="2" customFormat="1" ht="9.6" customHeight="1" thickBot="1">
      <c r="A56" s="65"/>
      <c r="B56" s="10"/>
      <c r="C56" s="18">
        <f>[31]Bruno!$H$24</f>
        <v>0</v>
      </c>
      <c r="D56" s="21"/>
      <c r="E56" s="20">
        <f>[31]Bruno!$C$24</f>
        <v>0</v>
      </c>
      <c r="F56" s="21"/>
      <c r="G56" s="22">
        <f>[31]Bruno!$C$25</f>
        <v>0</v>
      </c>
      <c r="H56" s="23"/>
      <c r="I56" s="22">
        <f>[31]Bruno!$H$25</f>
        <v>0</v>
      </c>
      <c r="J56" s="23"/>
      <c r="K56" s="22">
        <f>[31]Bruno!$H$26</f>
        <v>0</v>
      </c>
      <c r="L56" s="23"/>
      <c r="M56" s="20">
        <f>[31]Bruno!$C$26</f>
        <v>0</v>
      </c>
      <c r="N56" s="23"/>
      <c r="O56" s="36">
        <f>[31]Bruno!$C$27</f>
        <v>3</v>
      </c>
      <c r="P56" s="21"/>
      <c r="Q56" s="20">
        <f>[31]Bruno!$H$23</f>
        <v>0</v>
      </c>
      <c r="R56" s="43"/>
      <c r="S56" s="18">
        <f>[31]JLuc!$H$24</f>
        <v>0</v>
      </c>
      <c r="T56" s="21"/>
      <c r="U56" s="20">
        <f>[31]JLuc!$C$24</f>
        <v>0</v>
      </c>
      <c r="V56" s="21"/>
      <c r="W56" s="20">
        <f>[31]JLuc!$C$25</f>
        <v>0</v>
      </c>
      <c r="X56" s="23"/>
      <c r="Y56" s="20">
        <f>[31]JLuc!$H$25</f>
        <v>0</v>
      </c>
      <c r="Z56" s="23"/>
      <c r="AA56" s="20">
        <f>[31]JLuc!$H$26</f>
        <v>0</v>
      </c>
      <c r="AB56" s="23"/>
      <c r="AC56" s="20">
        <f>[31]JLuc!$C$26</f>
        <v>0</v>
      </c>
      <c r="AD56" s="23"/>
      <c r="AE56" s="36">
        <f>[31]JLuc!$C$27</f>
        <v>3</v>
      </c>
      <c r="AF56" s="21"/>
      <c r="AG56" s="20">
        <f>[31]JLuc!$H$23</f>
        <v>0</v>
      </c>
      <c r="AH56" s="43"/>
      <c r="AI56" s="18">
        <f>'[31]Eric G'!$H$24</f>
        <v>0</v>
      </c>
      <c r="AJ56" s="23"/>
      <c r="AK56" s="20">
        <f>'[31]Eric G'!$C$24</f>
        <v>0</v>
      </c>
      <c r="AL56" s="23"/>
      <c r="AM56" s="22">
        <f>'[31]Eric G'!$C$25</f>
        <v>0</v>
      </c>
      <c r="AN56" s="23"/>
      <c r="AO56" s="22">
        <f>'[31]Eric G'!$H$25</f>
        <v>0</v>
      </c>
      <c r="AP56" s="23"/>
      <c r="AQ56" s="22">
        <f>'[31]Eric G'!$H$26</f>
        <v>0</v>
      </c>
      <c r="AR56" s="23"/>
      <c r="AS56" s="20">
        <f>'[31]Eric G'!$C$26</f>
        <v>0</v>
      </c>
      <c r="AT56" s="23"/>
      <c r="AU56" s="36">
        <f>'[31]Eric G'!$C$27</f>
        <v>3</v>
      </c>
      <c r="AV56" s="21"/>
      <c r="AW56" s="20">
        <f>'[31]Eric G'!$H$23</f>
        <v>0</v>
      </c>
      <c r="AX56" s="47"/>
      <c r="AY56" s="18">
        <f>'[31]Eric D'!$H$24</f>
        <v>0</v>
      </c>
      <c r="AZ56" s="23"/>
      <c r="BA56" s="20">
        <f>'[31]Eric D'!$C$24</f>
        <v>0</v>
      </c>
      <c r="BB56" s="23"/>
      <c r="BC56" s="22">
        <f>'[31]Eric D'!$C$25</f>
        <v>0</v>
      </c>
      <c r="BD56" s="23"/>
      <c r="BE56" s="20">
        <f>'[31]Eric D'!$H$25</f>
        <v>0</v>
      </c>
      <c r="BF56" s="23"/>
      <c r="BG56" s="20">
        <f>'[31]Eric D'!$H$26</f>
        <v>0</v>
      </c>
      <c r="BH56" s="23"/>
      <c r="BI56" s="20">
        <f>'[31]Eric D'!$C$26</f>
        <v>0</v>
      </c>
      <c r="BJ56" s="23"/>
      <c r="BK56" s="36">
        <f>'[31]Eric D'!$C$27</f>
        <v>3</v>
      </c>
      <c r="BL56" s="21"/>
      <c r="BM56" s="20">
        <f>'[31]Eric D'!$H$23</f>
        <v>0</v>
      </c>
      <c r="BN56" s="43"/>
      <c r="BO56" s="18">
        <f>[31]Philippe!$H$24</f>
        <v>0</v>
      </c>
      <c r="BP56" s="21"/>
      <c r="BQ56" s="20">
        <f>[31]Philippe!$C$24</f>
        <v>0</v>
      </c>
      <c r="BR56" s="21"/>
      <c r="BS56" s="22">
        <f>[31]Philippe!$C$25</f>
        <v>0</v>
      </c>
      <c r="BT56" s="23"/>
      <c r="BU56" s="22">
        <f>[31]Philippe!$H$25</f>
        <v>0</v>
      </c>
      <c r="BV56" s="23"/>
      <c r="BW56" s="22">
        <f>[31]Philippe!$H$26</f>
        <v>0</v>
      </c>
      <c r="BX56" s="23"/>
      <c r="BY56" s="20">
        <f>[31]Philippe!$C$26</f>
        <v>0</v>
      </c>
      <c r="BZ56" s="23"/>
      <c r="CA56" s="36">
        <f>[31]Philippe!$C$27</f>
        <v>3</v>
      </c>
      <c r="CB56" s="21"/>
      <c r="CC56" s="20">
        <f>[31]Philippe!$H$23</f>
        <v>0</v>
      </c>
      <c r="CD56" s="43"/>
      <c r="CE56" s="18">
        <f>[31]Florent!$H$24</f>
        <v>0</v>
      </c>
      <c r="CF56" s="21"/>
      <c r="CG56" s="20">
        <f>[31]Florent!$C$24</f>
        <v>0</v>
      </c>
      <c r="CH56" s="21"/>
      <c r="CI56" s="22">
        <f>[31]Florent!$C$25</f>
        <v>0</v>
      </c>
      <c r="CJ56" s="23"/>
      <c r="CK56" s="22">
        <f>[31]Florent!$H$25</f>
        <v>0</v>
      </c>
      <c r="CL56" s="23"/>
      <c r="CM56" s="22">
        <f>[31]Florent!$H$26</f>
        <v>0</v>
      </c>
      <c r="CN56" s="23"/>
      <c r="CO56" s="20">
        <f>[31]Florent!$C$26</f>
        <v>0</v>
      </c>
      <c r="CP56" s="23"/>
      <c r="CQ56" s="36">
        <f>[31]Florent!$C$27</f>
        <v>3</v>
      </c>
      <c r="CR56" s="21"/>
      <c r="CS56" s="20">
        <f>[31]Florent!$H$23</f>
        <v>0</v>
      </c>
      <c r="CT56" s="43"/>
      <c r="CU56" s="18">
        <f>[31]Seb!$H$24</f>
        <v>0</v>
      </c>
      <c r="CV56" s="21"/>
      <c r="CW56" s="20">
        <f>[31]Seb!$C$24</f>
        <v>0</v>
      </c>
      <c r="CX56" s="21"/>
      <c r="CY56" s="22">
        <f>[31]Seb!$C$25</f>
        <v>0</v>
      </c>
      <c r="CZ56" s="23"/>
      <c r="DA56" s="22">
        <f>[31]Seb!$H$25</f>
        <v>0</v>
      </c>
      <c r="DB56" s="23"/>
      <c r="DC56" s="22">
        <f>[31]Seb!$H$26</f>
        <v>0</v>
      </c>
      <c r="DD56" s="23"/>
      <c r="DE56" s="20">
        <f>[31]Seb!$C$26</f>
        <v>0</v>
      </c>
      <c r="DF56" s="23"/>
      <c r="DG56" s="36">
        <f>[31]Seb!$C$27</f>
        <v>3</v>
      </c>
      <c r="DH56" s="21"/>
      <c r="DI56" s="20">
        <f>[31]Seb!$H$23</f>
        <v>0</v>
      </c>
      <c r="DJ56" s="43"/>
      <c r="DK56" s="1"/>
    </row>
    <row r="57" spans="1:115" s="3" customFormat="1" ht="9.9499999999999993" customHeight="1" thickBot="1">
      <c r="A57" s="5"/>
      <c r="B57" s="5"/>
      <c r="C57" s="77">
        <f>SUM(C4:C56)</f>
        <v>0</v>
      </c>
      <c r="D57" s="14" t="s">
        <v>17</v>
      </c>
      <c r="E57" s="12">
        <f>SUM(E4:E56)</f>
        <v>0</v>
      </c>
      <c r="F57" s="48"/>
      <c r="G57" s="12">
        <f>SUM(G4:G56)</f>
        <v>0</v>
      </c>
      <c r="H57" s="14" t="s">
        <v>18</v>
      </c>
      <c r="I57" s="12">
        <f>SUM(I4:I56)</f>
        <v>0</v>
      </c>
      <c r="J57" s="14" t="s">
        <v>19</v>
      </c>
      <c r="K57" s="12">
        <f>SUM(K4:K56)</f>
        <v>0</v>
      </c>
      <c r="L57" s="14" t="s">
        <v>20</v>
      </c>
      <c r="M57" s="29">
        <f>SUM(M4:M56)</f>
        <v>0</v>
      </c>
      <c r="N57" s="44"/>
      <c r="O57" s="12">
        <f>SUM(O4:O56)</f>
        <v>159</v>
      </c>
      <c r="P57" s="14" t="s">
        <v>21</v>
      </c>
      <c r="Q57" s="12">
        <f>SUM(Q4:Q56)</f>
        <v>0</v>
      </c>
      <c r="R57" s="14" t="s">
        <v>22</v>
      </c>
      <c r="S57" s="77">
        <f>SUM(S4:S56)</f>
        <v>0</v>
      </c>
      <c r="T57" s="10" t="s">
        <v>17</v>
      </c>
      <c r="U57" s="12">
        <f>SUM(U4:U56)</f>
        <v>0</v>
      </c>
      <c r="V57" s="48"/>
      <c r="W57" s="12">
        <f>SUM(W4:W56)</f>
        <v>0</v>
      </c>
      <c r="X57" s="10" t="s">
        <v>18</v>
      </c>
      <c r="Y57" s="12">
        <f>SUM(Y4:Y56)</f>
        <v>0</v>
      </c>
      <c r="Z57" s="10" t="s">
        <v>19</v>
      </c>
      <c r="AA57" s="12">
        <f>SUM(AA4:AA56)</f>
        <v>0</v>
      </c>
      <c r="AB57" s="10" t="s">
        <v>20</v>
      </c>
      <c r="AC57" s="12">
        <f>SUM(AC4:AC56)</f>
        <v>0</v>
      </c>
      <c r="AD57" s="44"/>
      <c r="AE57" s="12">
        <f>SUM(AE4:AE56)</f>
        <v>159</v>
      </c>
      <c r="AF57" s="29" t="s">
        <v>21</v>
      </c>
      <c r="AG57" s="12">
        <f>SUM(AG4:AG56)</f>
        <v>0</v>
      </c>
      <c r="AH57" s="14" t="s">
        <v>22</v>
      </c>
      <c r="AI57" s="29">
        <f>SUM(AI4:AI55)</f>
        <v>0</v>
      </c>
      <c r="AJ57" s="10" t="s">
        <v>17</v>
      </c>
      <c r="AK57" s="12">
        <f>SUM(AK4:AK55)</f>
        <v>0</v>
      </c>
      <c r="AL57" s="48"/>
      <c r="AM57" s="12">
        <f>SUM(AM4:AM55)</f>
        <v>0</v>
      </c>
      <c r="AN57" s="10" t="s">
        <v>18</v>
      </c>
      <c r="AO57" s="12">
        <f>SUM(AO4:AO55)</f>
        <v>0</v>
      </c>
      <c r="AP57" s="14" t="s">
        <v>19</v>
      </c>
      <c r="AQ57" s="10">
        <f>SUM(AQ4:AQ55)</f>
        <v>0</v>
      </c>
      <c r="AR57" s="10" t="s">
        <v>20</v>
      </c>
      <c r="AS57" s="28">
        <f>SUM(AS4:AS55)</f>
        <v>0</v>
      </c>
      <c r="AT57" s="45"/>
      <c r="AU57" s="12">
        <f>SUM(AU4:AU55)</f>
        <v>156</v>
      </c>
      <c r="AV57" s="14" t="s">
        <v>21</v>
      </c>
      <c r="AW57" s="12">
        <f>SUM(AW4:AW55)</f>
        <v>0</v>
      </c>
      <c r="AX57" s="14" t="s">
        <v>22</v>
      </c>
      <c r="AY57" s="77">
        <f>SUM(AY4:AY56)</f>
        <v>0</v>
      </c>
      <c r="AZ57" s="10" t="s">
        <v>17</v>
      </c>
      <c r="BA57" s="12">
        <f>SUM(BA4:BA56)</f>
        <v>0</v>
      </c>
      <c r="BB57" s="48"/>
      <c r="BC57" s="12">
        <f>SUM(BC4:BC56)</f>
        <v>0</v>
      </c>
      <c r="BD57" s="14" t="s">
        <v>18</v>
      </c>
      <c r="BE57" s="10">
        <f>SUM(BE4:BE56)</f>
        <v>0</v>
      </c>
      <c r="BF57" s="10" t="s">
        <v>19</v>
      </c>
      <c r="BG57" s="12">
        <f>SUM(BG4:BG56)</f>
        <v>0</v>
      </c>
      <c r="BH57" s="10" t="s">
        <v>20</v>
      </c>
      <c r="BI57" s="28">
        <f>SUM(BI4:BI56)</f>
        <v>0</v>
      </c>
      <c r="BJ57" s="45"/>
      <c r="BK57" s="12">
        <f>SUM(BK4:BK56)</f>
        <v>159</v>
      </c>
      <c r="BL57" s="14" t="s">
        <v>21</v>
      </c>
      <c r="BM57" s="12">
        <f>SUM(BM4:BM56)</f>
        <v>0</v>
      </c>
      <c r="BN57" s="14" t="s">
        <v>22</v>
      </c>
      <c r="BO57" s="82">
        <f>SUM(BO4:BO56)</f>
        <v>0</v>
      </c>
      <c r="BP57" s="10" t="s">
        <v>17</v>
      </c>
      <c r="BQ57" s="12">
        <f>SUM(BQ4:BQ56)</f>
        <v>0</v>
      </c>
      <c r="BR57" s="49"/>
      <c r="BS57" s="10">
        <f>SUM(BS4:BS56)</f>
        <v>0</v>
      </c>
      <c r="BT57" s="10" t="s">
        <v>18</v>
      </c>
      <c r="BU57" s="12">
        <f>SUM(BU4:BU56)</f>
        <v>0</v>
      </c>
      <c r="BV57" s="10" t="s">
        <v>19</v>
      </c>
      <c r="BW57" s="12">
        <f>SUM(BW4:BW56)</f>
        <v>0</v>
      </c>
      <c r="BX57" s="14" t="s">
        <v>20</v>
      </c>
      <c r="BY57" s="28">
        <f>SUM(BY4:BY56)</f>
        <v>0</v>
      </c>
      <c r="BZ57" s="44"/>
      <c r="CA57" s="12">
        <f>SUM(CA4:CA56)</f>
        <v>159</v>
      </c>
      <c r="CB57" s="14" t="s">
        <v>21</v>
      </c>
      <c r="CC57" s="29">
        <f>SUM(CC4:CC56)</f>
        <v>0</v>
      </c>
      <c r="CD57" s="50" t="s">
        <v>22</v>
      </c>
      <c r="CE57" s="83">
        <f>SUM(CE4:CE56)</f>
        <v>0</v>
      </c>
      <c r="CF57" s="10" t="s">
        <v>17</v>
      </c>
      <c r="CG57" s="12">
        <f>SUM(CG4:CG56)</f>
        <v>0</v>
      </c>
      <c r="CH57" s="13"/>
      <c r="CI57" s="12">
        <f>SUM(CI4:CI56)</f>
        <v>0</v>
      </c>
      <c r="CJ57" s="10" t="s">
        <v>18</v>
      </c>
      <c r="CK57" s="12">
        <f>SUM(CK4:CK56)</f>
        <v>0</v>
      </c>
      <c r="CL57" s="14" t="s">
        <v>19</v>
      </c>
      <c r="CM57" s="10">
        <f>SUM(CM4:CM56)</f>
        <v>0</v>
      </c>
      <c r="CN57" s="10" t="s">
        <v>20</v>
      </c>
      <c r="CO57" s="28">
        <f>SUM(CO4:CO56)</f>
        <v>0</v>
      </c>
      <c r="CP57" s="45"/>
      <c r="CQ57" s="12">
        <f>SUM(CQ4:CQ56)</f>
        <v>159</v>
      </c>
      <c r="CR57" s="14" t="s">
        <v>21</v>
      </c>
      <c r="CS57" s="12">
        <f>SUM(CS4:CS56)</f>
        <v>0</v>
      </c>
      <c r="CT57" s="14" t="s">
        <v>22</v>
      </c>
      <c r="CU57" s="77">
        <f>SUM(CU4:CU56)</f>
        <v>0</v>
      </c>
      <c r="CV57" s="51" t="s">
        <v>17</v>
      </c>
      <c r="CW57" s="12">
        <f>SUM(CW4:CW56)</f>
        <v>0</v>
      </c>
      <c r="CX57" s="52"/>
      <c r="CY57" s="12">
        <f>SUM(CY4:CY56)</f>
        <v>0</v>
      </c>
      <c r="CZ57" s="51" t="s">
        <v>18</v>
      </c>
      <c r="DA57" s="12">
        <f>SUM(DA4:DA56)</f>
        <v>0</v>
      </c>
      <c r="DB57" s="51" t="s">
        <v>19</v>
      </c>
      <c r="DC57" s="12">
        <f>SUM(DC4:DC56)</f>
        <v>0</v>
      </c>
      <c r="DD57" s="51" t="s">
        <v>20</v>
      </c>
      <c r="DE57" s="12">
        <f>SUM(DE4:DE56)</f>
        <v>0</v>
      </c>
      <c r="DF57" s="45"/>
      <c r="DG57" s="12">
        <f>SUM(DG4:DG56)</f>
        <v>159</v>
      </c>
      <c r="DH57" s="14" t="s">
        <v>21</v>
      </c>
      <c r="DI57" s="12">
        <f>SUM(DI4:DI56)</f>
        <v>0</v>
      </c>
      <c r="DJ57" s="14" t="s">
        <v>22</v>
      </c>
      <c r="DK57" s="60"/>
    </row>
    <row r="58" spans="1:115" s="1" customFormat="1" ht="9.9499999999999993" customHeight="1" thickBot="1">
      <c r="B58" s="4"/>
      <c r="C58" s="96" t="s">
        <v>1</v>
      </c>
      <c r="D58" s="97"/>
      <c r="E58" s="97"/>
      <c r="F58" s="97"/>
      <c r="G58" s="97"/>
      <c r="H58" s="97"/>
      <c r="I58" s="97"/>
      <c r="J58" s="97"/>
      <c r="K58" s="97"/>
      <c r="L58" s="97"/>
      <c r="M58" s="97"/>
      <c r="N58" s="97"/>
      <c r="O58" s="97"/>
      <c r="P58" s="97"/>
      <c r="Q58" s="97"/>
      <c r="R58" s="98"/>
      <c r="S58" s="96" t="s">
        <v>2</v>
      </c>
      <c r="T58" s="97"/>
      <c r="U58" s="97"/>
      <c r="V58" s="97"/>
      <c r="W58" s="97"/>
      <c r="X58" s="97"/>
      <c r="Y58" s="97"/>
      <c r="Z58" s="97"/>
      <c r="AA58" s="97"/>
      <c r="AB58" s="97"/>
      <c r="AC58" s="97"/>
      <c r="AD58" s="97"/>
      <c r="AE58" s="97"/>
      <c r="AF58" s="97"/>
      <c r="AG58" s="97"/>
      <c r="AH58" s="98"/>
      <c r="AI58" s="96" t="s">
        <v>3</v>
      </c>
      <c r="AJ58" s="97"/>
      <c r="AK58" s="97"/>
      <c r="AL58" s="97"/>
      <c r="AM58" s="97"/>
      <c r="AN58" s="97"/>
      <c r="AO58" s="97"/>
      <c r="AP58" s="97"/>
      <c r="AQ58" s="97"/>
      <c r="AR58" s="97"/>
      <c r="AS58" s="97"/>
      <c r="AT58" s="97"/>
      <c r="AU58" s="97"/>
      <c r="AV58" s="97"/>
      <c r="AW58" s="97"/>
      <c r="AX58" s="98"/>
      <c r="AY58" s="96" t="s">
        <v>4</v>
      </c>
      <c r="AZ58" s="97"/>
      <c r="BA58" s="97"/>
      <c r="BB58" s="97"/>
      <c r="BC58" s="97"/>
      <c r="BD58" s="97"/>
      <c r="BE58" s="97"/>
      <c r="BF58" s="97"/>
      <c r="BG58" s="97"/>
      <c r="BH58" s="97"/>
      <c r="BI58" s="97"/>
      <c r="BJ58" s="97"/>
      <c r="BK58" s="97"/>
      <c r="BL58" s="97"/>
      <c r="BM58" s="97"/>
      <c r="BN58" s="98"/>
      <c r="BO58" s="96" t="s">
        <v>5</v>
      </c>
      <c r="BP58" s="97"/>
      <c r="BQ58" s="97"/>
      <c r="BR58" s="97"/>
      <c r="BS58" s="97"/>
      <c r="BT58" s="97"/>
      <c r="BU58" s="97"/>
      <c r="BV58" s="97"/>
      <c r="BW58" s="97"/>
      <c r="BX58" s="97"/>
      <c r="BY58" s="97"/>
      <c r="BZ58" s="97"/>
      <c r="CA58" s="97"/>
      <c r="CB58" s="97"/>
      <c r="CC58" s="97"/>
      <c r="CD58" s="98"/>
      <c r="CE58" s="96" t="s">
        <v>6</v>
      </c>
      <c r="CF58" s="97"/>
      <c r="CG58" s="97"/>
      <c r="CH58" s="97"/>
      <c r="CI58" s="97"/>
      <c r="CJ58" s="97"/>
      <c r="CK58" s="97"/>
      <c r="CL58" s="97"/>
      <c r="CM58" s="97"/>
      <c r="CN58" s="97"/>
      <c r="CO58" s="97"/>
      <c r="CP58" s="97"/>
      <c r="CQ58" s="97"/>
      <c r="CR58" s="97"/>
      <c r="CS58" s="97"/>
      <c r="CT58" s="98"/>
      <c r="CU58" s="96" t="s">
        <v>7</v>
      </c>
      <c r="CV58" s="97"/>
      <c r="CW58" s="97"/>
      <c r="CX58" s="97"/>
      <c r="CY58" s="97"/>
      <c r="CZ58" s="97"/>
      <c r="DA58" s="97"/>
      <c r="DB58" s="97"/>
      <c r="DC58" s="97"/>
      <c r="DD58" s="97"/>
      <c r="DE58" s="97"/>
      <c r="DF58" s="97"/>
      <c r="DG58" s="97"/>
      <c r="DH58" s="97"/>
      <c r="DI58" s="97"/>
      <c r="DJ58" s="98"/>
      <c r="DK58" s="34"/>
    </row>
    <row r="59" spans="1:115" ht="9.9499999999999993" customHeight="1">
      <c r="C59" s="15" t="s">
        <v>8</v>
      </c>
      <c r="D59" s="16"/>
      <c r="E59" s="8" t="s">
        <v>9</v>
      </c>
      <c r="F59" s="16"/>
      <c r="G59" s="8" t="s">
        <v>10</v>
      </c>
      <c r="H59" s="9"/>
      <c r="I59" s="8" t="s">
        <v>11</v>
      </c>
      <c r="J59" s="9"/>
      <c r="K59" s="8" t="s">
        <v>12</v>
      </c>
      <c r="L59" s="9"/>
      <c r="M59" s="8" t="s">
        <v>13</v>
      </c>
      <c r="N59" s="37"/>
      <c r="O59" s="35" t="s">
        <v>14</v>
      </c>
      <c r="P59" s="40"/>
      <c r="Q59" s="8" t="s">
        <v>15</v>
      </c>
      <c r="DE59" s="32"/>
      <c r="DF59" s="33"/>
      <c r="DG59" s="33"/>
      <c r="DH59" s="33"/>
      <c r="DI59" s="33"/>
      <c r="DJ59" s="33"/>
    </row>
    <row r="60" spans="1:115" ht="9.9499999999999993" customHeight="1">
      <c r="S60" s="95"/>
      <c r="T60" s="95"/>
      <c r="U60" s="95"/>
      <c r="V60" s="95"/>
    </row>
    <row r="61" spans="1:115" ht="9.9499999999999993" customHeight="1"/>
    <row r="62" spans="1:115" ht="9.9499999999999993" customHeight="1">
      <c r="DC62" s="33"/>
    </row>
    <row r="63" spans="1:115" ht="9.9499999999999993" customHeight="1">
      <c r="D63" s="11"/>
    </row>
    <row r="64" spans="1:115" ht="9.9499999999999993" customHeight="1">
      <c r="AY64">
        <v>7.72</v>
      </c>
      <c r="BO64" s="66">
        <v>7.75</v>
      </c>
      <c r="CE64">
        <v>7.78</v>
      </c>
      <c r="CU64">
        <v>7.76</v>
      </c>
    </row>
    <row r="65" ht="9.9499999999999993" customHeight="1"/>
    <row r="66" ht="9.9499999999999993" customHeight="1"/>
    <row r="67" ht="9.9499999999999993" customHeight="1"/>
    <row r="68" ht="9.9499999999999993" customHeight="1"/>
    <row r="69" ht="9.9499999999999993" customHeight="1"/>
    <row r="70" ht="9.9499999999999993" customHeight="1"/>
    <row r="71" ht="9.9499999999999993" customHeight="1"/>
    <row r="72" ht="9.9499999999999993" customHeight="1"/>
    <row r="73" ht="9.9499999999999993" customHeight="1"/>
    <row r="74" ht="9.9499999999999993" customHeight="1"/>
    <row r="75" ht="9.9499999999999993" customHeight="1"/>
    <row r="76" ht="9.9499999999999993" customHeight="1"/>
    <row r="77" ht="9.9499999999999993" customHeight="1"/>
    <row r="78" ht="9.9499999999999993" customHeight="1"/>
    <row r="79" ht="9.9499999999999993" customHeight="1"/>
    <row r="80" ht="9.9499999999999993" customHeight="1"/>
    <row r="81" ht="9.9499999999999993" customHeight="1"/>
    <row r="82" ht="9.9499999999999993" customHeight="1"/>
    <row r="83" ht="9.9499999999999993" customHeight="1"/>
    <row r="84" ht="9.9499999999999993" customHeight="1"/>
    <row r="85" ht="9.9499999999999993" customHeight="1"/>
    <row r="86" ht="9.9499999999999993" customHeight="1"/>
    <row r="87" ht="9.9499999999999993" customHeight="1"/>
    <row r="88" ht="9.9499999999999993" customHeight="1"/>
    <row r="89" ht="9.9499999999999993" customHeight="1"/>
    <row r="90" ht="9.9499999999999993" customHeight="1"/>
    <row r="91" ht="9.9499999999999993" customHeight="1"/>
    <row r="92" ht="9.9499999999999993" customHeight="1"/>
    <row r="93" ht="9.9499999999999993" customHeight="1"/>
    <row r="94" ht="9.9499999999999993" customHeight="1"/>
    <row r="95" ht="9.9499999999999993" customHeight="1"/>
    <row r="96" ht="9.9499999999999993" customHeight="1"/>
    <row r="97" ht="9.9499999999999993" customHeight="1"/>
    <row r="98" ht="9.9499999999999993" customHeight="1"/>
    <row r="99" ht="9.9499999999999993" customHeight="1"/>
    <row r="100" ht="9.9499999999999993" customHeight="1"/>
    <row r="101" ht="9.9499999999999993" customHeight="1"/>
    <row r="102" ht="9.9499999999999993" customHeight="1"/>
    <row r="103" ht="9.9499999999999993" customHeight="1"/>
    <row r="104" ht="9.9499999999999993" customHeight="1"/>
    <row r="105" ht="9.9499999999999993" customHeight="1"/>
    <row r="106" ht="9.9499999999999993" customHeight="1"/>
    <row r="107" ht="9.9499999999999993" customHeight="1"/>
    <row r="108" ht="9.9499999999999993" customHeight="1"/>
    <row r="109" ht="9.9499999999999993" customHeight="1"/>
    <row r="110" ht="9.9499999999999993" customHeight="1"/>
  </sheetData>
  <mergeCells count="16">
    <mergeCell ref="S60:V60"/>
    <mergeCell ref="C58:R58"/>
    <mergeCell ref="AI58:AX58"/>
    <mergeCell ref="A1:DK1"/>
    <mergeCell ref="C2:R2"/>
    <mergeCell ref="BO2:CD2"/>
    <mergeCell ref="BO58:CD58"/>
    <mergeCell ref="CE58:CT58"/>
    <mergeCell ref="CE2:CT2"/>
    <mergeCell ref="CU2:DJ2"/>
    <mergeCell ref="CU58:DJ58"/>
    <mergeCell ref="AY2:BN2"/>
    <mergeCell ref="AY58:BN58"/>
    <mergeCell ref="S2:AH2"/>
    <mergeCell ref="AI2:AX2"/>
    <mergeCell ref="S58:AH58"/>
  </mergeCells>
  <conditionalFormatting sqref="W57 G57 AM57 BC57 BS57 CI57 CY57">
    <cfRule type="colorScale" priority="71">
      <colorScale>
        <cfvo type="num" val="0"/>
        <cfvo type="num" val="150"/>
        <cfvo type="num" val="226"/>
        <color rgb="FF92D050"/>
        <color rgb="FFFFC000"/>
        <color rgb="FFFF0000"/>
      </colorScale>
    </cfRule>
  </conditionalFormatting>
  <conditionalFormatting sqref="Y57 I57 AO57 BE57 BU57 CK57 DA57">
    <cfRule type="colorScale" priority="70">
      <colorScale>
        <cfvo type="num" val="0"/>
        <cfvo type="num" val="6"/>
        <cfvo type="num" val="12"/>
        <color rgb="FF92D050"/>
        <color rgb="FFFFC000"/>
        <color rgb="FFFF0000"/>
      </colorScale>
    </cfRule>
  </conditionalFormatting>
  <conditionalFormatting sqref="AA57 K57 AQ57 BG57 BW57 CM57 DC57">
    <cfRule type="colorScale" priority="69">
      <colorScale>
        <cfvo type="num" val="0"/>
        <cfvo type="num" val="12"/>
        <cfvo type="num" val="24"/>
        <color rgb="FF92D050"/>
        <color rgb="FFFFC000"/>
        <color rgb="FFFF0000"/>
      </colorScale>
    </cfRule>
  </conditionalFormatting>
  <conditionalFormatting sqref="C57 S57 AI57 AY57 BO57 CE57 CU57">
    <cfRule type="colorScale" priority="63">
      <colorScale>
        <cfvo type="num" val="0"/>
        <cfvo type="num" val="791"/>
        <cfvo type="num" val="1582"/>
        <color rgb="FF92D050"/>
        <color rgb="FFFFEB84"/>
        <color rgb="FFFF0000"/>
      </colorScale>
    </cfRule>
  </conditionalFormatting>
  <conditionalFormatting sqref="E57 U57 AK57 BA57 BQ57 CG57 CW57">
    <cfRule type="colorScale" priority="62">
      <colorScale>
        <cfvo type="num" val="0"/>
        <cfvo type="num" val="35"/>
        <cfvo type="num" val="70"/>
        <color rgb="FF92D050"/>
        <color rgb="FFFFEB84"/>
        <color rgb="FFFF0000"/>
      </colorScale>
    </cfRule>
  </conditionalFormatting>
  <conditionalFormatting sqref="C4:C56">
    <cfRule type="cellIs" dxfId="60" priority="59" operator="greaterThanOrEqual">
      <formula>44</formula>
    </cfRule>
    <cfRule type="cellIs" dxfId="59" priority="60" operator="greaterThan">
      <formula>44</formula>
    </cfRule>
    <cfRule type="cellIs" dxfId="58" priority="61" operator="greaterThan">
      <formula>44</formula>
    </cfRule>
  </conditionalFormatting>
  <conditionalFormatting sqref="AI4:AI56 S4:S56 BO4:BO56 CE4:CE56 CU4:CU56 AY4:AY56">
    <cfRule type="cellIs" dxfId="57" priority="58" operator="greaterThanOrEqual">
      <formula>44</formula>
    </cfRule>
  </conditionalFormatting>
  <conditionalFormatting sqref="S4:S11">
    <cfRule type="cellIs" dxfId="56" priority="55" operator="greaterThanOrEqual">
      <formula>44</formula>
    </cfRule>
    <cfRule type="cellIs" dxfId="55" priority="56" operator="greaterThan">
      <formula>44</formula>
    </cfRule>
    <cfRule type="cellIs" dxfId="54" priority="57" operator="greaterThan">
      <formula>44</formula>
    </cfRule>
  </conditionalFormatting>
  <conditionalFormatting sqref="AI4:AI11">
    <cfRule type="cellIs" dxfId="53" priority="52" operator="greaterThanOrEqual">
      <formula>44</formula>
    </cfRule>
    <cfRule type="cellIs" dxfId="52" priority="53" operator="greaterThan">
      <formula>44</formula>
    </cfRule>
    <cfRule type="cellIs" dxfId="51" priority="54" operator="greaterThan">
      <formula>44</formula>
    </cfRule>
  </conditionalFormatting>
  <conditionalFormatting sqref="AY4:AY11">
    <cfRule type="cellIs" dxfId="50" priority="49" operator="greaterThanOrEqual">
      <formula>44</formula>
    </cfRule>
    <cfRule type="cellIs" dxfId="49" priority="50" operator="greaterThan">
      <formula>44</formula>
    </cfRule>
    <cfRule type="cellIs" dxfId="48" priority="51" operator="greaterThan">
      <formula>44</formula>
    </cfRule>
  </conditionalFormatting>
  <conditionalFormatting sqref="BO4:BO11">
    <cfRule type="cellIs" dxfId="47" priority="46" operator="greaterThanOrEqual">
      <formula>44</formula>
    </cfRule>
    <cfRule type="cellIs" dxfId="46" priority="47" operator="greaterThan">
      <formula>44</formula>
    </cfRule>
    <cfRule type="cellIs" dxfId="45" priority="48" operator="greaterThan">
      <formula>44</formula>
    </cfRule>
  </conditionalFormatting>
  <conditionalFormatting sqref="CE4:CE11">
    <cfRule type="cellIs" dxfId="44" priority="43" operator="greaterThanOrEqual">
      <formula>44</formula>
    </cfRule>
    <cfRule type="cellIs" dxfId="43" priority="44" operator="greaterThan">
      <formula>44</formula>
    </cfRule>
    <cfRule type="cellIs" dxfId="42" priority="45" operator="greaterThan">
      <formula>44</formula>
    </cfRule>
  </conditionalFormatting>
  <conditionalFormatting sqref="CU4:CU11">
    <cfRule type="cellIs" dxfId="41" priority="40" operator="greaterThanOrEqual">
      <formula>44</formula>
    </cfRule>
    <cfRule type="cellIs" dxfId="40" priority="41" operator="greaterThan">
      <formula>44</formula>
    </cfRule>
    <cfRule type="cellIs" dxfId="39" priority="42" operator="greaterThan">
      <formula>44</formula>
    </cfRule>
  </conditionalFormatting>
  <conditionalFormatting sqref="S32:S56">
    <cfRule type="cellIs" dxfId="38" priority="37" operator="greaterThanOrEqual">
      <formula>44</formula>
    </cfRule>
    <cfRule type="cellIs" dxfId="37" priority="38" operator="greaterThan">
      <formula>44</formula>
    </cfRule>
    <cfRule type="cellIs" dxfId="36" priority="39" operator="greaterThan">
      <formula>44</formula>
    </cfRule>
  </conditionalFormatting>
  <conditionalFormatting sqref="BO55:BO56">
    <cfRule type="cellIs" dxfId="35" priority="34" operator="greaterThanOrEqual">
      <formula>44</formula>
    </cfRule>
    <cfRule type="cellIs" dxfId="34" priority="35" operator="greaterThan">
      <formula>44</formula>
    </cfRule>
    <cfRule type="cellIs" dxfId="33" priority="36" operator="greaterThan">
      <formula>44</formula>
    </cfRule>
  </conditionalFormatting>
  <conditionalFormatting sqref="BO55:BO56">
    <cfRule type="cellIs" dxfId="32" priority="31" operator="greaterThanOrEqual">
      <formula>44</formula>
    </cfRule>
    <cfRule type="cellIs" dxfId="31" priority="32" operator="greaterThan">
      <formula>44</formula>
    </cfRule>
    <cfRule type="cellIs" dxfId="30" priority="33" operator="greaterThan">
      <formula>44</formula>
    </cfRule>
  </conditionalFormatting>
  <conditionalFormatting sqref="BO55:BO56">
    <cfRule type="cellIs" dxfId="29" priority="28" operator="greaterThanOrEqual">
      <formula>44</formula>
    </cfRule>
    <cfRule type="cellIs" dxfId="28" priority="29" operator="greaterThan">
      <formula>44</formula>
    </cfRule>
    <cfRule type="cellIs" dxfId="27" priority="30" operator="greaterThan">
      <formula>44</formula>
    </cfRule>
  </conditionalFormatting>
  <conditionalFormatting sqref="BO55:BO56">
    <cfRule type="cellIs" dxfId="26" priority="25" operator="greaterThanOrEqual">
      <formula>44</formula>
    </cfRule>
    <cfRule type="cellIs" dxfId="25" priority="26" operator="greaterThan">
      <formula>44</formula>
    </cfRule>
    <cfRule type="cellIs" dxfId="24" priority="27" operator="greaterThan">
      <formula>44</formula>
    </cfRule>
  </conditionalFormatting>
  <conditionalFormatting sqref="CE55:CE56">
    <cfRule type="cellIs" dxfId="23" priority="22" operator="greaterThanOrEqual">
      <formula>44</formula>
    </cfRule>
    <cfRule type="cellIs" dxfId="22" priority="23" operator="greaterThan">
      <formula>44</formula>
    </cfRule>
    <cfRule type="cellIs" dxfId="21" priority="24" operator="greaterThan">
      <formula>44</formula>
    </cfRule>
  </conditionalFormatting>
  <conditionalFormatting sqref="CE55:CE56">
    <cfRule type="cellIs" dxfId="20" priority="19" operator="greaterThanOrEqual">
      <formula>44</formula>
    </cfRule>
    <cfRule type="cellIs" dxfId="19" priority="20" operator="greaterThan">
      <formula>44</formula>
    </cfRule>
    <cfRule type="cellIs" dxfId="18" priority="21" operator="greaterThan">
      <formula>44</formula>
    </cfRule>
  </conditionalFormatting>
  <conditionalFormatting sqref="CE55:CE56">
    <cfRule type="cellIs" dxfId="17" priority="16" operator="greaterThanOrEqual">
      <formula>44</formula>
    </cfRule>
    <cfRule type="cellIs" dxfId="16" priority="17" operator="greaterThan">
      <formula>44</formula>
    </cfRule>
    <cfRule type="cellIs" dxfId="15" priority="18" operator="greaterThan">
      <formula>44</formula>
    </cfRule>
  </conditionalFormatting>
  <conditionalFormatting sqref="CE55:CE56">
    <cfRule type="cellIs" dxfId="14" priority="13" operator="greaterThanOrEqual">
      <formula>44</formula>
    </cfRule>
    <cfRule type="cellIs" dxfId="13" priority="14" operator="greaterThan">
      <formula>44</formula>
    </cfRule>
    <cfRule type="cellIs" dxfId="12" priority="15" operator="greaterThan">
      <formula>44</formula>
    </cfRule>
  </conditionalFormatting>
  <conditionalFormatting sqref="CU55:CU56">
    <cfRule type="cellIs" dxfId="11" priority="10" operator="greaterThanOrEqual">
      <formula>44</formula>
    </cfRule>
    <cfRule type="cellIs" dxfId="10" priority="11" operator="greaterThan">
      <formula>44</formula>
    </cfRule>
    <cfRule type="cellIs" dxfId="9" priority="12" operator="greaterThan">
      <formula>44</formula>
    </cfRule>
  </conditionalFormatting>
  <conditionalFormatting sqref="CU55:CU56">
    <cfRule type="cellIs" dxfId="8" priority="7" operator="greaterThanOrEqual">
      <formula>44</formula>
    </cfRule>
    <cfRule type="cellIs" dxfId="7" priority="8" operator="greaterThan">
      <formula>44</formula>
    </cfRule>
    <cfRule type="cellIs" dxfId="6" priority="9" operator="greaterThan">
      <formula>44</formula>
    </cfRule>
  </conditionalFormatting>
  <conditionalFormatting sqref="CU55:CU56">
    <cfRule type="cellIs" dxfId="5" priority="4" operator="greaterThanOrEqual">
      <formula>44</formula>
    </cfRule>
    <cfRule type="cellIs" dxfId="4" priority="5" operator="greaterThan">
      <formula>44</formula>
    </cfRule>
    <cfRule type="cellIs" dxfId="3" priority="6" operator="greaterThan">
      <formula>44</formula>
    </cfRule>
  </conditionalFormatting>
  <conditionalFormatting sqref="CU55:CU56">
    <cfRule type="cellIs" dxfId="2" priority="1" operator="greaterThanOrEqual">
      <formula>44</formula>
    </cfRule>
    <cfRule type="cellIs" dxfId="1" priority="2" operator="greaterThan">
      <formula>44</formula>
    </cfRule>
    <cfRule type="cellIs" dxfId="0" priority="3" operator="greaterThan">
      <formula>44</formula>
    </cfRule>
  </conditionalFormatting>
  <printOptions horizontalCentered="1" verticalCentered="1"/>
  <pageMargins left="0.19685039370078741" right="0" top="0.35433070866141736" bottom="0.35433070866141736" header="0.31496062992125984" footer="0.31496062992125984"/>
  <pageSetup paperSize="9" orientation="landscape" horizontalDpi="4294967293" verticalDpi="2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P6"/>
  <sheetViews>
    <sheetView topLeftCell="A10" workbookViewId="0">
      <selection activeCell="A7" sqref="A7"/>
    </sheetView>
  </sheetViews>
  <sheetFormatPr baseColWidth="10" defaultColWidth="11.42578125" defaultRowHeight="15"/>
  <cols>
    <col min="1" max="16" width="7.7109375" customWidth="1"/>
  </cols>
  <sheetData>
    <row r="1" spans="1:16">
      <c r="A1" s="109" t="s">
        <v>23</v>
      </c>
      <c r="B1" s="110"/>
      <c r="C1" s="110"/>
      <c r="D1" s="110"/>
      <c r="E1" s="110"/>
      <c r="F1" s="110"/>
      <c r="G1" s="110"/>
      <c r="H1" s="110"/>
      <c r="I1" s="110"/>
      <c r="J1" s="110"/>
      <c r="K1" s="110"/>
      <c r="L1" s="110"/>
      <c r="M1" s="110"/>
      <c r="N1" s="110"/>
      <c r="O1" s="110"/>
      <c r="P1" s="111"/>
    </row>
    <row r="2" spans="1:16" ht="15.75" thickBot="1">
      <c r="A2" s="112"/>
      <c r="B2" s="113"/>
      <c r="C2" s="113"/>
      <c r="D2" s="113"/>
      <c r="E2" s="113"/>
      <c r="F2" s="113"/>
      <c r="G2" s="113"/>
      <c r="H2" s="113"/>
      <c r="I2" s="113"/>
      <c r="J2" s="113"/>
      <c r="K2" s="113"/>
      <c r="L2" s="113"/>
      <c r="M2" s="113"/>
      <c r="N2" s="113"/>
      <c r="O2" s="113"/>
      <c r="P2" s="114"/>
    </row>
    <row r="4" spans="1:16" ht="15.75" thickBot="1"/>
    <row r="5" spans="1:16" s="17" customFormat="1" ht="15.75" thickBot="1">
      <c r="A5" s="107" t="s">
        <v>24</v>
      </c>
      <c r="B5" s="108"/>
      <c r="C5" s="115" t="s">
        <v>1</v>
      </c>
      <c r="D5" s="115"/>
      <c r="E5" s="115" t="s">
        <v>25</v>
      </c>
      <c r="F5" s="115"/>
      <c r="G5" s="115" t="s">
        <v>3</v>
      </c>
      <c r="H5" s="115"/>
      <c r="I5" s="115" t="s">
        <v>4</v>
      </c>
      <c r="J5" s="115"/>
      <c r="K5" s="115" t="s">
        <v>5</v>
      </c>
      <c r="L5" s="115"/>
      <c r="M5" s="115" t="s">
        <v>6</v>
      </c>
      <c r="N5" s="115"/>
      <c r="O5" s="115" t="s">
        <v>7</v>
      </c>
      <c r="P5" s="115"/>
    </row>
    <row r="6" spans="1:16" ht="15.75" thickBot="1">
      <c r="C6" s="116">
        <v>1702</v>
      </c>
      <c r="D6" s="116"/>
      <c r="E6" s="116">
        <v>1662</v>
      </c>
      <c r="F6" s="116"/>
      <c r="G6" s="116">
        <f>récapitulatif!$AI$57</f>
        <v>0</v>
      </c>
      <c r="H6" s="116"/>
      <c r="I6" s="116">
        <v>1663</v>
      </c>
      <c r="J6" s="116"/>
      <c r="K6" s="116">
        <v>1664</v>
      </c>
      <c r="L6" s="116"/>
      <c r="M6" s="116">
        <f>récapitulatif!$CE$57</f>
        <v>0</v>
      </c>
      <c r="N6" s="116"/>
      <c r="O6" s="116">
        <v>1892</v>
      </c>
      <c r="P6" s="116"/>
    </row>
  </sheetData>
  <mergeCells count="16">
    <mergeCell ref="M6:N6"/>
    <mergeCell ref="O6:P6"/>
    <mergeCell ref="C6:D6"/>
    <mergeCell ref="E6:F6"/>
    <mergeCell ref="G6:H6"/>
    <mergeCell ref="I6:J6"/>
    <mergeCell ref="K6:L6"/>
    <mergeCell ref="A5:B5"/>
    <mergeCell ref="A1:P2"/>
    <mergeCell ref="C5:D5"/>
    <mergeCell ref="E5:F5"/>
    <mergeCell ref="G5:H5"/>
    <mergeCell ref="I5:J5"/>
    <mergeCell ref="K5:L5"/>
    <mergeCell ref="M5:N5"/>
    <mergeCell ref="O5:P5"/>
  </mergeCells>
  <pageMargins left="0.70866141732283472" right="0.70866141732283472" top="0.74803149606299213" bottom="0.74803149606299213" header="0.31496062992125984" footer="0.31496062992125984"/>
  <pageSetup paperSize="9" orientation="landscape" horizontalDpi="4294967293" verticalDpi="20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A1:P6"/>
  <sheetViews>
    <sheetView workbookViewId="0">
      <selection activeCell="C5" sqref="C5:D5"/>
    </sheetView>
  </sheetViews>
  <sheetFormatPr baseColWidth="10" defaultColWidth="11.42578125" defaultRowHeight="15"/>
  <cols>
    <col min="1" max="16" width="7.7109375" customWidth="1"/>
  </cols>
  <sheetData>
    <row r="1" spans="1:16">
      <c r="A1" s="109" t="s">
        <v>26</v>
      </c>
      <c r="B1" s="110"/>
      <c r="C1" s="110"/>
      <c r="D1" s="110"/>
      <c r="E1" s="110"/>
      <c r="F1" s="110"/>
      <c r="G1" s="110"/>
      <c r="H1" s="110"/>
      <c r="I1" s="110"/>
      <c r="J1" s="110"/>
      <c r="K1" s="110"/>
      <c r="L1" s="110"/>
      <c r="M1" s="110"/>
      <c r="N1" s="110"/>
      <c r="O1" s="110"/>
      <c r="P1" s="111"/>
    </row>
    <row r="2" spans="1:16" ht="15.75" thickBot="1">
      <c r="A2" s="112"/>
      <c r="B2" s="113"/>
      <c r="C2" s="113"/>
      <c r="D2" s="113"/>
      <c r="E2" s="113"/>
      <c r="F2" s="113"/>
      <c r="G2" s="113"/>
      <c r="H2" s="113"/>
      <c r="I2" s="113"/>
      <c r="J2" s="113"/>
      <c r="K2" s="113"/>
      <c r="L2" s="113"/>
      <c r="M2" s="113"/>
      <c r="N2" s="113"/>
      <c r="O2" s="113"/>
      <c r="P2" s="114"/>
    </row>
    <row r="4" spans="1:16" ht="15.75" thickBot="1"/>
    <row r="5" spans="1:16" ht="15.75" thickBot="1">
      <c r="A5" s="107" t="s">
        <v>24</v>
      </c>
      <c r="B5" s="108"/>
      <c r="C5" s="115" t="s">
        <v>1</v>
      </c>
      <c r="D5" s="115"/>
      <c r="E5" s="115" t="s">
        <v>25</v>
      </c>
      <c r="F5" s="115"/>
      <c r="G5" s="115" t="s">
        <v>3</v>
      </c>
      <c r="H5" s="115"/>
      <c r="I5" s="115" t="s">
        <v>4</v>
      </c>
      <c r="J5" s="115"/>
      <c r="K5" s="115" t="s">
        <v>5</v>
      </c>
      <c r="L5" s="115"/>
      <c r="M5" s="115" t="s">
        <v>6</v>
      </c>
      <c r="N5" s="115"/>
      <c r="O5" s="115" t="s">
        <v>7</v>
      </c>
      <c r="P5" s="115"/>
    </row>
    <row r="6" spans="1:16" ht="15.75" thickBot="1">
      <c r="C6" s="116">
        <v>19</v>
      </c>
      <c r="D6" s="116"/>
      <c r="E6" s="116">
        <v>56</v>
      </c>
      <c r="F6" s="116"/>
      <c r="G6" s="116">
        <f>récapitulatif!$AK$57</f>
        <v>0</v>
      </c>
      <c r="H6" s="116"/>
      <c r="I6" s="116">
        <v>70</v>
      </c>
      <c r="J6" s="116"/>
      <c r="K6" s="116">
        <v>43</v>
      </c>
      <c r="L6" s="116"/>
      <c r="M6" s="116">
        <f>récapitulatif!$CG$57</f>
        <v>0</v>
      </c>
      <c r="N6" s="116"/>
      <c r="O6" s="116">
        <v>79</v>
      </c>
      <c r="P6" s="116"/>
    </row>
  </sheetData>
  <mergeCells count="16">
    <mergeCell ref="A1:P2"/>
    <mergeCell ref="A5:B5"/>
    <mergeCell ref="C5:D5"/>
    <mergeCell ref="E5:F5"/>
    <mergeCell ref="G5:H5"/>
    <mergeCell ref="I5:J5"/>
    <mergeCell ref="K5:L5"/>
    <mergeCell ref="M5:N5"/>
    <mergeCell ref="O5:P5"/>
    <mergeCell ref="O6:P6"/>
    <mergeCell ref="C6:D6"/>
    <mergeCell ref="E6:F6"/>
    <mergeCell ref="G6:H6"/>
    <mergeCell ref="I6:J6"/>
    <mergeCell ref="K6:L6"/>
    <mergeCell ref="M6:N6"/>
  </mergeCells>
  <pageMargins left="0.70866141732283472" right="0.70866141732283472" top="0.74803149606299213" bottom="0.74803149606299213" header="0.31496062992125984" footer="0.31496062992125984"/>
  <pageSetup paperSize="9" orientation="landscape" horizontalDpi="4294967293" verticalDpi="20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dimension ref="A1:P6"/>
  <sheetViews>
    <sheetView topLeftCell="A13" workbookViewId="0">
      <selection activeCell="E31" sqref="E31"/>
    </sheetView>
  </sheetViews>
  <sheetFormatPr baseColWidth="10" defaultColWidth="11.42578125" defaultRowHeight="15"/>
  <cols>
    <col min="1" max="16" width="7.7109375" customWidth="1"/>
  </cols>
  <sheetData>
    <row r="1" spans="1:16">
      <c r="A1" s="109" t="s">
        <v>27</v>
      </c>
      <c r="B1" s="110"/>
      <c r="C1" s="110"/>
      <c r="D1" s="110"/>
      <c r="E1" s="110"/>
      <c r="F1" s="110"/>
      <c r="G1" s="110"/>
      <c r="H1" s="110"/>
      <c r="I1" s="110"/>
      <c r="J1" s="110"/>
      <c r="K1" s="110"/>
      <c r="L1" s="110"/>
      <c r="M1" s="110"/>
      <c r="N1" s="110"/>
      <c r="O1" s="110"/>
      <c r="P1" s="111"/>
    </row>
    <row r="2" spans="1:16" ht="15.75" thickBot="1">
      <c r="A2" s="112"/>
      <c r="B2" s="113"/>
      <c r="C2" s="113"/>
      <c r="D2" s="113"/>
      <c r="E2" s="113"/>
      <c r="F2" s="113"/>
      <c r="G2" s="113"/>
      <c r="H2" s="113"/>
      <c r="I2" s="113"/>
      <c r="J2" s="113"/>
      <c r="K2" s="113"/>
      <c r="L2" s="113"/>
      <c r="M2" s="113"/>
      <c r="N2" s="113"/>
      <c r="O2" s="113"/>
      <c r="P2" s="114"/>
    </row>
    <row r="4" spans="1:16" ht="15.75" thickBot="1"/>
    <row r="5" spans="1:16" ht="15.75" thickBot="1">
      <c r="A5" s="107" t="s">
        <v>24</v>
      </c>
      <c r="B5" s="108"/>
      <c r="C5" s="115" t="s">
        <v>1</v>
      </c>
      <c r="D5" s="115"/>
      <c r="E5" s="115" t="s">
        <v>25</v>
      </c>
      <c r="F5" s="115"/>
      <c r="G5" s="115" t="s">
        <v>3</v>
      </c>
      <c r="H5" s="115"/>
      <c r="I5" s="115" t="s">
        <v>4</v>
      </c>
      <c r="J5" s="115"/>
      <c r="K5" s="115" t="s">
        <v>5</v>
      </c>
      <c r="L5" s="115"/>
      <c r="M5" s="115" t="s">
        <v>6</v>
      </c>
      <c r="N5" s="115"/>
      <c r="O5" s="115" t="s">
        <v>7</v>
      </c>
      <c r="P5" s="115"/>
    </row>
    <row r="6" spans="1:16" ht="15.75" thickBot="1">
      <c r="C6" s="116">
        <f>récapitulatif!$G$57</f>
        <v>0</v>
      </c>
      <c r="D6" s="116"/>
      <c r="E6" s="116">
        <f>récapitulatif!$W$57</f>
        <v>0</v>
      </c>
      <c r="F6" s="116"/>
      <c r="G6" s="116">
        <f>récapitulatif!$AM$57</f>
        <v>0</v>
      </c>
      <c r="H6" s="116"/>
      <c r="I6" s="116">
        <f>récapitulatif!$BC$57</f>
        <v>0</v>
      </c>
      <c r="J6" s="116"/>
      <c r="K6" s="116">
        <f>récapitulatif!$BS$57</f>
        <v>0</v>
      </c>
      <c r="L6" s="116"/>
      <c r="M6" s="116">
        <f>récapitulatif!$CI$57</f>
        <v>0</v>
      </c>
      <c r="N6" s="116"/>
      <c r="O6" s="116">
        <f>récapitulatif!$CY$57</f>
        <v>0</v>
      </c>
      <c r="P6" s="116"/>
    </row>
  </sheetData>
  <mergeCells count="16">
    <mergeCell ref="A1:P2"/>
    <mergeCell ref="A5:B5"/>
    <mergeCell ref="C5:D5"/>
    <mergeCell ref="E5:F5"/>
    <mergeCell ref="G5:H5"/>
    <mergeCell ref="I5:J5"/>
    <mergeCell ref="K5:L5"/>
    <mergeCell ref="M5:N5"/>
    <mergeCell ref="O5:P5"/>
    <mergeCell ref="O6:P6"/>
    <mergeCell ref="C6:D6"/>
    <mergeCell ref="E6:F6"/>
    <mergeCell ref="G6:H6"/>
    <mergeCell ref="I6:J6"/>
    <mergeCell ref="K6:L6"/>
    <mergeCell ref="M6:N6"/>
  </mergeCells>
  <pageMargins left="0.70866141732283472" right="0.70866141732283472" top="0.74803149606299213" bottom="0.74803149606299213" header="0.31496062992125984" footer="0.31496062992125984"/>
  <pageSetup paperSize="9" orientation="landscape" horizontalDpi="4294967293" verticalDpi="20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dimension ref="A1:P6"/>
  <sheetViews>
    <sheetView topLeftCell="A12" workbookViewId="0">
      <selection activeCell="I30" sqref="I30"/>
    </sheetView>
  </sheetViews>
  <sheetFormatPr baseColWidth="10" defaultColWidth="11.42578125" defaultRowHeight="15"/>
  <cols>
    <col min="1" max="16" width="7.7109375" customWidth="1"/>
  </cols>
  <sheetData>
    <row r="1" spans="1:16">
      <c r="A1" s="109" t="s">
        <v>28</v>
      </c>
      <c r="B1" s="110"/>
      <c r="C1" s="110"/>
      <c r="D1" s="110"/>
      <c r="E1" s="110"/>
      <c r="F1" s="110"/>
      <c r="G1" s="110"/>
      <c r="H1" s="110"/>
      <c r="I1" s="110"/>
      <c r="J1" s="110"/>
      <c r="K1" s="110"/>
      <c r="L1" s="110"/>
      <c r="M1" s="110"/>
      <c r="N1" s="110"/>
      <c r="O1" s="110"/>
      <c r="P1" s="111"/>
    </row>
    <row r="2" spans="1:16" ht="15.75" thickBot="1">
      <c r="A2" s="112"/>
      <c r="B2" s="113"/>
      <c r="C2" s="113"/>
      <c r="D2" s="113"/>
      <c r="E2" s="113"/>
      <c r="F2" s="113"/>
      <c r="G2" s="113"/>
      <c r="H2" s="113"/>
      <c r="I2" s="113"/>
      <c r="J2" s="113"/>
      <c r="K2" s="113"/>
      <c r="L2" s="113"/>
      <c r="M2" s="113"/>
      <c r="N2" s="113"/>
      <c r="O2" s="113"/>
      <c r="P2" s="114"/>
    </row>
    <row r="4" spans="1:16" ht="15.75" thickBot="1"/>
    <row r="5" spans="1:16" ht="15.75" thickBot="1">
      <c r="A5" s="107" t="s">
        <v>24</v>
      </c>
      <c r="B5" s="108"/>
      <c r="C5" s="115" t="s">
        <v>1</v>
      </c>
      <c r="D5" s="115"/>
      <c r="E5" s="115" t="s">
        <v>25</v>
      </c>
      <c r="F5" s="115"/>
      <c r="G5" s="115" t="s">
        <v>3</v>
      </c>
      <c r="H5" s="115"/>
      <c r="I5" s="115" t="s">
        <v>4</v>
      </c>
      <c r="J5" s="115"/>
      <c r="K5" s="115" t="s">
        <v>5</v>
      </c>
      <c r="L5" s="115"/>
      <c r="M5" s="115" t="s">
        <v>6</v>
      </c>
      <c r="N5" s="115"/>
      <c r="O5" s="115" t="s">
        <v>7</v>
      </c>
      <c r="P5" s="115"/>
    </row>
    <row r="6" spans="1:16" ht="15.75" thickBot="1">
      <c r="C6" s="116">
        <f>récapitulatif!$I$57</f>
        <v>0</v>
      </c>
      <c r="D6" s="116"/>
      <c r="E6" s="116">
        <f>récapitulatif!$Y$57</f>
        <v>0</v>
      </c>
      <c r="F6" s="116"/>
      <c r="G6" s="116">
        <f>récapitulatif!$AO$57</f>
        <v>0</v>
      </c>
      <c r="H6" s="116"/>
      <c r="I6" s="116">
        <f>récapitulatif!$BE$57</f>
        <v>0</v>
      </c>
      <c r="J6" s="116"/>
      <c r="K6" s="116">
        <f>récapitulatif!$BU$57</f>
        <v>0</v>
      </c>
      <c r="L6" s="116"/>
      <c r="M6" s="116">
        <f>récapitulatif!$CK$57</f>
        <v>0</v>
      </c>
      <c r="N6" s="116"/>
      <c r="O6" s="116">
        <f>récapitulatif!$DA$57</f>
        <v>0</v>
      </c>
      <c r="P6" s="116"/>
    </row>
  </sheetData>
  <mergeCells count="16">
    <mergeCell ref="O6:P6"/>
    <mergeCell ref="C6:D6"/>
    <mergeCell ref="E6:F6"/>
    <mergeCell ref="G6:H6"/>
    <mergeCell ref="I6:J6"/>
    <mergeCell ref="K6:L6"/>
    <mergeCell ref="M6:N6"/>
    <mergeCell ref="A1:P2"/>
    <mergeCell ref="A5:B5"/>
    <mergeCell ref="C5:D5"/>
    <mergeCell ref="E5:F5"/>
    <mergeCell ref="G5:H5"/>
    <mergeCell ref="I5:J5"/>
    <mergeCell ref="K5:L5"/>
    <mergeCell ref="M5:N5"/>
    <mergeCell ref="O5:P5"/>
  </mergeCells>
  <pageMargins left="0.70866141732283472" right="0.70866141732283472" top="0.74803149606299213" bottom="0.74803149606299213" header="0.31496062992125984" footer="0.31496062992125984"/>
  <pageSetup paperSize="9" orientation="landscape" horizontalDpi="4294967293" verticalDpi="20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dimension ref="A1:P6"/>
  <sheetViews>
    <sheetView workbookViewId="0">
      <selection activeCell="Q8" sqref="Q8"/>
    </sheetView>
  </sheetViews>
  <sheetFormatPr baseColWidth="10" defaultColWidth="11.42578125" defaultRowHeight="15"/>
  <cols>
    <col min="1" max="16" width="7.7109375" customWidth="1"/>
  </cols>
  <sheetData>
    <row r="1" spans="1:16">
      <c r="A1" s="109" t="s">
        <v>29</v>
      </c>
      <c r="B1" s="110"/>
      <c r="C1" s="110"/>
      <c r="D1" s="110"/>
      <c r="E1" s="110"/>
      <c r="F1" s="110"/>
      <c r="G1" s="110"/>
      <c r="H1" s="110"/>
      <c r="I1" s="110"/>
      <c r="J1" s="110"/>
      <c r="K1" s="110"/>
      <c r="L1" s="110"/>
      <c r="M1" s="110"/>
      <c r="N1" s="110"/>
      <c r="O1" s="110"/>
      <c r="P1" s="111"/>
    </row>
    <row r="2" spans="1:16" ht="15.75" thickBot="1">
      <c r="A2" s="112"/>
      <c r="B2" s="113"/>
      <c r="C2" s="113"/>
      <c r="D2" s="113"/>
      <c r="E2" s="113"/>
      <c r="F2" s="113"/>
      <c r="G2" s="113"/>
      <c r="H2" s="113"/>
      <c r="I2" s="113"/>
      <c r="J2" s="113"/>
      <c r="K2" s="113"/>
      <c r="L2" s="113"/>
      <c r="M2" s="113"/>
      <c r="N2" s="113"/>
      <c r="O2" s="113"/>
      <c r="P2" s="114"/>
    </row>
    <row r="4" spans="1:16" ht="15.75" thickBot="1"/>
    <row r="5" spans="1:16" ht="15.75" thickBot="1">
      <c r="A5" s="107" t="s">
        <v>24</v>
      </c>
      <c r="B5" s="108"/>
      <c r="C5" s="115" t="s">
        <v>1</v>
      </c>
      <c r="D5" s="115"/>
      <c r="E5" s="115" t="s">
        <v>25</v>
      </c>
      <c r="F5" s="115"/>
      <c r="G5" s="115" t="s">
        <v>3</v>
      </c>
      <c r="H5" s="115"/>
      <c r="I5" s="115" t="s">
        <v>4</v>
      </c>
      <c r="J5" s="115"/>
      <c r="K5" s="115" t="s">
        <v>5</v>
      </c>
      <c r="L5" s="115"/>
      <c r="M5" s="115" t="s">
        <v>6</v>
      </c>
      <c r="N5" s="115"/>
      <c r="O5" s="115" t="s">
        <v>7</v>
      </c>
      <c r="P5" s="115"/>
    </row>
    <row r="6" spans="1:16" ht="15.75" thickBot="1">
      <c r="C6" s="116">
        <f>récapitulatif!$K$57</f>
        <v>0</v>
      </c>
      <c r="D6" s="116"/>
      <c r="E6" s="116">
        <f>récapitulatif!$AA$57</f>
        <v>0</v>
      </c>
      <c r="F6" s="116"/>
      <c r="G6" s="116">
        <f>récapitulatif!$AQ$57</f>
        <v>0</v>
      </c>
      <c r="H6" s="116"/>
      <c r="I6" s="116">
        <f>récapitulatif!$BG$57</f>
        <v>0</v>
      </c>
      <c r="J6" s="116"/>
      <c r="K6" s="116">
        <f>récapitulatif!$BW$57</f>
        <v>0</v>
      </c>
      <c r="L6" s="116"/>
      <c r="M6" s="116">
        <f>récapitulatif!$CM$57</f>
        <v>0</v>
      </c>
      <c r="N6" s="116"/>
      <c r="O6" s="116">
        <f>récapitulatif!$DC$57</f>
        <v>0</v>
      </c>
      <c r="P6" s="116"/>
    </row>
  </sheetData>
  <mergeCells count="16">
    <mergeCell ref="O6:P6"/>
    <mergeCell ref="C6:D6"/>
    <mergeCell ref="E6:F6"/>
    <mergeCell ref="G6:H6"/>
    <mergeCell ref="I6:J6"/>
    <mergeCell ref="K6:L6"/>
    <mergeCell ref="M6:N6"/>
    <mergeCell ref="A1:P2"/>
    <mergeCell ref="A5:B5"/>
    <mergeCell ref="C5:D5"/>
    <mergeCell ref="E5:F5"/>
    <mergeCell ref="G5:H5"/>
    <mergeCell ref="I5:J5"/>
    <mergeCell ref="K5:L5"/>
    <mergeCell ref="M5:N5"/>
    <mergeCell ref="O5:P5"/>
  </mergeCells>
  <pageMargins left="0.70866141732283472" right="0.70866141732283472" top="0.74803149606299213" bottom="0.74803149606299213" header="0.31496062992125984" footer="0.31496062992125984"/>
  <pageSetup paperSize="9" orientation="landscape" horizontalDpi="4294967293" verticalDpi="20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>
  <dimension ref="A1:P6"/>
  <sheetViews>
    <sheetView workbookViewId="0">
      <selection activeCell="T10" sqref="T10"/>
    </sheetView>
  </sheetViews>
  <sheetFormatPr baseColWidth="10" defaultColWidth="11.42578125" defaultRowHeight="15"/>
  <cols>
    <col min="1" max="16" width="7.7109375" customWidth="1"/>
  </cols>
  <sheetData>
    <row r="1" spans="1:16">
      <c r="A1" s="109" t="s">
        <v>30</v>
      </c>
      <c r="B1" s="110"/>
      <c r="C1" s="110"/>
      <c r="D1" s="110"/>
      <c r="E1" s="110"/>
      <c r="F1" s="110"/>
      <c r="G1" s="110"/>
      <c r="H1" s="110"/>
      <c r="I1" s="110"/>
      <c r="J1" s="110"/>
      <c r="K1" s="110"/>
      <c r="L1" s="110"/>
      <c r="M1" s="110"/>
      <c r="N1" s="110"/>
      <c r="O1" s="110"/>
      <c r="P1" s="111"/>
    </row>
    <row r="2" spans="1:16" ht="15.75" thickBot="1">
      <c r="A2" s="112"/>
      <c r="B2" s="113"/>
      <c r="C2" s="113"/>
      <c r="D2" s="113"/>
      <c r="E2" s="113"/>
      <c r="F2" s="113"/>
      <c r="G2" s="113"/>
      <c r="H2" s="113"/>
      <c r="I2" s="113"/>
      <c r="J2" s="113"/>
      <c r="K2" s="113"/>
      <c r="L2" s="113"/>
      <c r="M2" s="113"/>
      <c r="N2" s="113"/>
      <c r="O2" s="113"/>
      <c r="P2" s="114"/>
    </row>
    <row r="4" spans="1:16" ht="15.75" thickBot="1"/>
    <row r="5" spans="1:16" ht="15.75" thickBot="1">
      <c r="A5" s="107" t="s">
        <v>24</v>
      </c>
      <c r="B5" s="108"/>
      <c r="C5" s="115" t="s">
        <v>1</v>
      </c>
      <c r="D5" s="115"/>
      <c r="E5" s="115" t="s">
        <v>25</v>
      </c>
      <c r="F5" s="115"/>
      <c r="G5" s="115" t="s">
        <v>3</v>
      </c>
      <c r="H5" s="115"/>
      <c r="I5" s="115" t="s">
        <v>4</v>
      </c>
      <c r="J5" s="115"/>
      <c r="K5" s="115" t="s">
        <v>5</v>
      </c>
      <c r="L5" s="115"/>
      <c r="M5" s="115" t="s">
        <v>6</v>
      </c>
      <c r="N5" s="115"/>
      <c r="O5" s="115" t="s">
        <v>7</v>
      </c>
      <c r="P5" s="115"/>
    </row>
    <row r="6" spans="1:16" ht="15.75" thickBot="1">
      <c r="C6" s="116">
        <v>50</v>
      </c>
      <c r="D6" s="116"/>
      <c r="E6" s="116">
        <v>42</v>
      </c>
      <c r="F6" s="116"/>
      <c r="G6" s="116">
        <f>récapitulatif!$AS$57</f>
        <v>0</v>
      </c>
      <c r="H6" s="116"/>
      <c r="I6" s="116">
        <v>56</v>
      </c>
      <c r="J6" s="116"/>
      <c r="K6" s="116">
        <v>82.5</v>
      </c>
      <c r="L6" s="116"/>
      <c r="M6" s="116">
        <f>récapitulatif!$CO$57</f>
        <v>0</v>
      </c>
      <c r="N6" s="116"/>
      <c r="O6" s="116">
        <v>79</v>
      </c>
      <c r="P6" s="116"/>
    </row>
  </sheetData>
  <mergeCells count="16">
    <mergeCell ref="A1:P2"/>
    <mergeCell ref="A5:B5"/>
    <mergeCell ref="C5:D5"/>
    <mergeCell ref="E5:F5"/>
    <mergeCell ref="G5:H5"/>
    <mergeCell ref="I5:J5"/>
    <mergeCell ref="K5:L5"/>
    <mergeCell ref="M5:N5"/>
    <mergeCell ref="O5:P5"/>
    <mergeCell ref="O6:P6"/>
    <mergeCell ref="C6:D6"/>
    <mergeCell ref="E6:F6"/>
    <mergeCell ref="G6:H6"/>
    <mergeCell ref="I6:J6"/>
    <mergeCell ref="K6:L6"/>
    <mergeCell ref="M6:N6"/>
  </mergeCells>
  <pageMargins left="0.7" right="0.7" top="0.75" bottom="0.75" header="0.3" footer="0.3"/>
  <pageSetup paperSize="9" orientation="landscape" horizontalDpi="4294967294" verticalDpi="200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>
  <dimension ref="A1:P3"/>
  <sheetViews>
    <sheetView workbookViewId="0">
      <selection activeCell="O26" sqref="O26"/>
    </sheetView>
  </sheetViews>
  <sheetFormatPr baseColWidth="10" defaultColWidth="11.42578125" defaultRowHeight="15"/>
  <cols>
    <col min="1" max="16" width="7.7109375" customWidth="1"/>
  </cols>
  <sheetData>
    <row r="1" spans="1:16" ht="15.75" thickBot="1"/>
    <row r="2" spans="1:16" ht="15.75" thickBot="1">
      <c r="A2" s="107" t="s">
        <v>24</v>
      </c>
      <c r="B2" s="108"/>
      <c r="C2" s="115" t="s">
        <v>1</v>
      </c>
      <c r="D2" s="115"/>
      <c r="E2" s="115" t="s">
        <v>25</v>
      </c>
      <c r="F2" s="115"/>
      <c r="G2" s="115" t="s">
        <v>3</v>
      </c>
      <c r="H2" s="115"/>
      <c r="I2" s="115" t="s">
        <v>4</v>
      </c>
      <c r="J2" s="115"/>
      <c r="K2" s="115" t="s">
        <v>5</v>
      </c>
      <c r="L2" s="115"/>
      <c r="M2" s="115" t="s">
        <v>6</v>
      </c>
      <c r="N2" s="115"/>
      <c r="O2" s="115" t="s">
        <v>7</v>
      </c>
      <c r="P2" s="115"/>
    </row>
    <row r="3" spans="1:16" ht="15.75" thickBot="1">
      <c r="C3" s="116">
        <f>récapitulatif!$Q$57</f>
        <v>0</v>
      </c>
      <c r="D3" s="116"/>
      <c r="E3" s="116">
        <f>récapitulatif!$AG$57</f>
        <v>0</v>
      </c>
      <c r="F3" s="116"/>
      <c r="G3" s="116">
        <f>récapitulatif!$AW$57</f>
        <v>0</v>
      </c>
      <c r="H3" s="116"/>
      <c r="I3" s="116">
        <f>récapitulatif!$BM$57</f>
        <v>0</v>
      </c>
      <c r="J3" s="116"/>
      <c r="K3" s="116">
        <f>récapitulatif!$CC$57</f>
        <v>0</v>
      </c>
      <c r="L3" s="116"/>
      <c r="M3" s="116">
        <f>récapitulatif!$CS$57</f>
        <v>0</v>
      </c>
      <c r="N3" s="116"/>
      <c r="O3" s="116">
        <f>récapitulatif!$DI$57</f>
        <v>0</v>
      </c>
      <c r="P3" s="116"/>
    </row>
  </sheetData>
  <mergeCells count="15">
    <mergeCell ref="A2:B2"/>
    <mergeCell ref="C2:D2"/>
    <mergeCell ref="E2:F2"/>
    <mergeCell ref="G2:H2"/>
    <mergeCell ref="I2:J2"/>
    <mergeCell ref="M2:N2"/>
    <mergeCell ref="O2:P2"/>
    <mergeCell ref="C3:D3"/>
    <mergeCell ref="E3:F3"/>
    <mergeCell ref="G3:H3"/>
    <mergeCell ref="I3:J3"/>
    <mergeCell ref="K3:L3"/>
    <mergeCell ref="M3:N3"/>
    <mergeCell ref="O3:P3"/>
    <mergeCell ref="K2:L2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récapitulatif</vt:lpstr>
      <vt:lpstr>graph heures</vt:lpstr>
      <vt:lpstr>graph RN</vt:lpstr>
      <vt:lpstr>graph nbre jours</vt:lpstr>
      <vt:lpstr>graph sem 6 jrs</vt:lpstr>
      <vt:lpstr>graph dimanche</vt:lpstr>
      <vt:lpstr>écart modulation</vt:lpstr>
      <vt:lpstr>heures supplémentaires</vt:lpstr>
    </vt:vector>
  </TitlesOfParts>
  <Manager/>
  <Company/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regiedescene</dc:creator>
  <cp:keywords/>
  <dc:description/>
  <cp:lastModifiedBy>regiedescene</cp:lastModifiedBy>
  <cp:revision/>
  <dcterms:created xsi:type="dcterms:W3CDTF">2016-05-22T16:35:25Z</dcterms:created>
  <dcterms:modified xsi:type="dcterms:W3CDTF">2019-09-06T14:12:37Z</dcterms:modified>
  <cp:category/>
  <cp:contentStatus/>
</cp:coreProperties>
</file>