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att\Desktop\VBA\"/>
    </mc:Choice>
  </mc:AlternateContent>
  <xr:revisionPtr revIDLastSave="0" documentId="13_ncr:1_{5B8D2937-7384-47CB-B2F7-0C26CA73BA93}" xr6:coauthVersionLast="47" xr6:coauthVersionMax="47" xr10:uidLastSave="{00000000-0000-0000-0000-000000000000}"/>
  <bookViews>
    <workbookView xWindow="15" yWindow="0" windowWidth="8070" windowHeight="11070" tabRatio="826" firstSheet="6" activeTab="7" xr2:uid="{F0A938DD-D9BC-4FBB-B776-EF50C34CD616}"/>
  </bookViews>
  <sheets>
    <sheet name="Sheet1" sheetId="32" r:id="rId1"/>
    <sheet name="Sheet2" sheetId="33" r:id="rId2"/>
    <sheet name="Sheet5" sheetId="42" r:id="rId3"/>
    <sheet name="Sheet6" sheetId="44" r:id="rId4"/>
    <sheet name="Sheet7" sheetId="45" r:id="rId5"/>
    <sheet name="Sheet14" sheetId="66" r:id="rId6"/>
    <sheet name="Sheet3" sheetId="67" r:id="rId7"/>
    <sheet name="Sheet4" sheetId="68" r:id="rId8"/>
  </sheets>
  <definedNames>
    <definedName name="BBFCRatings">Sheet4!$A$2:$B$8</definedName>
    <definedName name="ExternalData_1" localSheetId="7" hidden="1">Sheet4!$J$1:$L$11</definedName>
    <definedName name="Fruits">Sheet5!$B$1:$B$7</definedName>
    <definedName name="ListOfGenres">Sheet14!$H$2:$H$8</definedName>
    <definedName name="MPAARatings">Sheet4!$D$2:$E$6</definedName>
    <definedName name="NamedRange1">Sheet5!$B$1:$B$7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" i="68" l="1"/>
  <c r="E36" i="66"/>
  <c r="E35" i="66"/>
  <c r="B35" i="66"/>
  <c r="F34" i="66"/>
  <c r="E34" i="66"/>
  <c r="E33" i="66"/>
  <c r="E32" i="66"/>
  <c r="K31" i="66"/>
  <c r="E31" i="66"/>
  <c r="C30" i="66"/>
  <c r="G27" i="66"/>
  <c r="D26" i="66"/>
  <c r="D25" i="66"/>
  <c r="D23" i="66"/>
  <c r="I22" i="66"/>
  <c r="D22" i="66"/>
  <c r="M21" i="66"/>
  <c r="D21" i="66"/>
  <c r="D20" i="66"/>
  <c r="D19" i="66"/>
  <c r="O24" i="42"/>
  <c r="R23" i="42"/>
  <c r="Q23" i="42"/>
  <c r="P23" i="42"/>
  <c r="O23" i="42"/>
  <c r="P19" i="42"/>
  <c r="T18" i="42"/>
  <c r="S18" i="42"/>
  <c r="R18" i="42"/>
  <c r="Q18" i="42"/>
  <c r="P18" i="42"/>
  <c r="P17" i="42"/>
  <c r="P11" i="42"/>
  <c r="O11" i="4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6A80728-02B6-4FC7-9057-374D88345767}" keepAlive="1" interval="10" name="Query - US Dollar Exchange Rates Table Converter" description="Connection to the 'US Dollar Exchange Rates Table Converter' query in the workbook." type="5" refreshedVersion="7" background="1" saveData="1">
    <dbPr connection="Provider=Microsoft.Mashup.OleDb.1;Data Source=$Workbook$;Location=&quot;US Dollar Exchange Rates Table Converter&quot;;Extended Properties=&quot;&quot;" command="SELECT * FROM [US Dollar Exchange Rates Table Converter]"/>
  </connection>
  <connection id="2" xr16:uid="{AA11641A-64FF-499F-A860-EAD12F75E142}" keepAlive="1" name="Query - US Dollar Exchange Rates Table Converter (2)" description="Connection to the 'US Dollar Exchange Rates Table Converter (2)' query in the workbook." type="5" refreshedVersion="7" background="1" saveData="1">
    <dbPr connection="Provider=Microsoft.Mashup.OleDb.1;Data Source=$Workbook$;Location=&quot;US Dollar Exchange Rates Table Converter (2)&quot;;Extended Properties=&quot;&quot;" command="SELECT * FROM [US Dollar Exchange Rates Table Converter (2)]"/>
  </connection>
  <connection id="3" xr16:uid="{D9DE75E6-81C1-492B-866D-C7CE84873DC4}" keepAlive="1" name="Query - Wholesale spot petroleum prices, 08/12/21 close" description="Connection to the 'Wholesale spot petroleum prices, 08/12/21 close' query in the workbook." type="5" refreshedVersion="7" background="1" saveData="1">
    <dbPr connection="Provider=Microsoft.Mashup.OleDb.1;Data Source=$Workbook$;Location=&quot;Wholesale spot petroleum prices, 08/12/21 close&quot;;Extended Properties=&quot;&quot;" command="SELECT * FROM [Wholesale spot petroleum prices, 08/12/21 close]"/>
  </connection>
</connections>
</file>

<file path=xl/sharedStrings.xml><?xml version="1.0" encoding="utf-8"?>
<sst xmlns="http://schemas.openxmlformats.org/spreadsheetml/2006/main" count="811" uniqueCount="263">
  <si>
    <t>Highest grossing films of 2012</t>
  </si>
  <si>
    <t>ID</t>
  </si>
  <si>
    <t>Title</t>
  </si>
  <si>
    <t>Release Date</t>
  </si>
  <si>
    <t>Length</t>
  </si>
  <si>
    <t>Genre</t>
  </si>
  <si>
    <t>Marvel's The Avengers</t>
  </si>
  <si>
    <t>Action</t>
  </si>
  <si>
    <t>2 hours 23 minutes</t>
  </si>
  <si>
    <t>Long</t>
  </si>
  <si>
    <t>2h 23mn</t>
  </si>
  <si>
    <t>The Dark Knight Rises</t>
  </si>
  <si>
    <t>2 hours 45 minutes</t>
  </si>
  <si>
    <t>Epic</t>
  </si>
  <si>
    <t>2h 45mn</t>
  </si>
  <si>
    <t>The Hunger Games</t>
  </si>
  <si>
    <t>Adventure</t>
  </si>
  <si>
    <t>2 hours 22 minutes</t>
  </si>
  <si>
    <t>2h 22mn</t>
  </si>
  <si>
    <t>Skyfall</t>
  </si>
  <si>
    <t>The Hobbit: An Unexpected Journey</t>
  </si>
  <si>
    <t>Fantasy</t>
  </si>
  <si>
    <t>2 hours 49 minutes</t>
  </si>
  <si>
    <t>2h 49mn</t>
  </si>
  <si>
    <t>The Twilight Saga: Breaking Dawn Part2</t>
  </si>
  <si>
    <t>Awful</t>
  </si>
  <si>
    <t>1 hours 56 minutes</t>
  </si>
  <si>
    <t>Medium</t>
  </si>
  <si>
    <t>1h 56mn</t>
  </si>
  <si>
    <t>The Amazing Spider-Man</t>
  </si>
  <si>
    <t>2 hours 16 minutes</t>
  </si>
  <si>
    <t>2h 16mn</t>
  </si>
  <si>
    <t>Brave</t>
  </si>
  <si>
    <t>Animation</t>
  </si>
  <si>
    <t>1 hours 33 minutes</t>
  </si>
  <si>
    <t>1h 33mn</t>
  </si>
  <si>
    <t>Ted</t>
  </si>
  <si>
    <t>Comedy</t>
  </si>
  <si>
    <t>1 hours 52 minutes</t>
  </si>
  <si>
    <t>1h 52mn</t>
  </si>
  <si>
    <t>Madagascar 3: Europe's Most Wanted</t>
  </si>
  <si>
    <t>The Lorax</t>
  </si>
  <si>
    <t>1 hours 26 minutes</t>
  </si>
  <si>
    <t>Short</t>
  </si>
  <si>
    <t>1h 26mn</t>
  </si>
  <si>
    <t>Wreck it Ralph</t>
  </si>
  <si>
    <t>1 hours 41 minutes</t>
  </si>
  <si>
    <t>1h 41mn</t>
  </si>
  <si>
    <t>Lincoln</t>
  </si>
  <si>
    <t>Biography</t>
  </si>
  <si>
    <t>2 hours 30 minutes</t>
  </si>
  <si>
    <t>2h 30mn</t>
  </si>
  <si>
    <t>Marvel's</t>
  </si>
  <si>
    <t>The</t>
  </si>
  <si>
    <t>Madagascar</t>
  </si>
  <si>
    <t>Wreck</t>
  </si>
  <si>
    <t>Dark</t>
  </si>
  <si>
    <t>Hunger</t>
  </si>
  <si>
    <t>Hobbit:</t>
  </si>
  <si>
    <t>Twilight</t>
  </si>
  <si>
    <t>Amazing</t>
  </si>
  <si>
    <t>Lorax</t>
  </si>
  <si>
    <t>it</t>
  </si>
  <si>
    <t>Avengers</t>
  </si>
  <si>
    <t>Knight</t>
  </si>
  <si>
    <t>Games</t>
  </si>
  <si>
    <t>An</t>
  </si>
  <si>
    <t>Saga:</t>
  </si>
  <si>
    <t>Spider-Man</t>
  </si>
  <si>
    <t>Europe's</t>
  </si>
  <si>
    <t>Ralph</t>
  </si>
  <si>
    <t>Rises</t>
  </si>
  <si>
    <t>Unexpected</t>
  </si>
  <si>
    <t>Breaking</t>
  </si>
  <si>
    <t>Most</t>
  </si>
  <si>
    <t>Journey</t>
  </si>
  <si>
    <t>Dawn</t>
  </si>
  <si>
    <t>Wanted</t>
  </si>
  <si>
    <t>Part2</t>
  </si>
  <si>
    <t>Apple2</t>
  </si>
  <si>
    <t>Apple1</t>
  </si>
  <si>
    <t>Pear1</t>
  </si>
  <si>
    <t>Pear2</t>
  </si>
  <si>
    <t>Pear3</t>
  </si>
  <si>
    <t>Pear4</t>
  </si>
  <si>
    <t>Pear5</t>
  </si>
  <si>
    <t>aze</t>
  </si>
  <si>
    <t>??.</t>
  </si>
  <si>
    <t>Cat</t>
  </si>
  <si>
    <t>Dog</t>
  </si>
  <si>
    <t>tyu</t>
  </si>
  <si>
    <t>Daisy</t>
  </si>
  <si>
    <t>Hello</t>
  </si>
  <si>
    <t>Bob</t>
  </si>
  <si>
    <t>Doggo</t>
  </si>
  <si>
    <t>HAHA</t>
  </si>
  <si>
    <t>Aladdin</t>
  </si>
  <si>
    <t>HEHE</t>
  </si>
  <si>
    <t>Column1</t>
  </si>
  <si>
    <t>Pierre</t>
  </si>
  <si>
    <t>Laura</t>
  </si>
  <si>
    <t>Laurence</t>
  </si>
  <si>
    <t>Marie</t>
  </si>
  <si>
    <t>Thomas</t>
  </si>
  <si>
    <t>Sébastien</t>
  </si>
  <si>
    <t>Ludovic</t>
  </si>
  <si>
    <t>Héléna</t>
  </si>
  <si>
    <t>Carine</t>
  </si>
  <si>
    <t>Jean</t>
  </si>
  <si>
    <t>Mathieu</t>
  </si>
  <si>
    <t>Clara</t>
  </si>
  <si>
    <t>Josiane</t>
  </si>
  <si>
    <t>30/02/2021</t>
  </si>
  <si>
    <t>Roméo</t>
  </si>
  <si>
    <t>Patrick</t>
  </si>
  <si>
    <t>Sandrine</t>
  </si>
  <si>
    <t>Virginie</t>
  </si>
  <si>
    <t>Pablo</t>
  </si>
  <si>
    <t>Viviane</t>
  </si>
  <si>
    <t>Amandine</t>
  </si>
  <si>
    <t>Pascal</t>
  </si>
  <si>
    <t>Pneumologue</t>
  </si>
  <si>
    <t>Mélanie Bana</t>
  </si>
  <si>
    <t>Mois Août</t>
  </si>
  <si>
    <t>Dr Janssens - Bagues</t>
  </si>
  <si>
    <t>Serviette de bain</t>
  </si>
  <si>
    <t>Casque scooter</t>
  </si>
  <si>
    <t>extraction</t>
  </si>
  <si>
    <t>jours feries</t>
  </si>
  <si>
    <t>facturation</t>
  </si>
  <si>
    <t>gestion contacts</t>
  </si>
  <si>
    <t>gestion stocks</t>
  </si>
  <si>
    <t>Scooter</t>
  </si>
  <si>
    <t>Lunettes</t>
  </si>
  <si>
    <t>Chaussures de ville</t>
  </si>
  <si>
    <t>Cravate</t>
  </si>
  <si>
    <t>3j</t>
  </si>
  <si>
    <t>0,5j</t>
  </si>
  <si>
    <t>2j</t>
  </si>
  <si>
    <t>Révision</t>
  </si>
  <si>
    <t>Pneu arr.</t>
  </si>
  <si>
    <t>Cable frein arr.</t>
  </si>
  <si>
    <t>Phare arr. freinage</t>
  </si>
  <si>
    <t>Clignotant droit av. &amp; arr.</t>
  </si>
  <si>
    <t>Rétroviseur gauche à régler</t>
  </si>
  <si>
    <t>Rétroviseur droit</t>
  </si>
  <si>
    <t>02/03/2018</t>
  </si>
  <si>
    <t>90</t>
  </si>
  <si>
    <t>Gross ($)</t>
  </si>
  <si>
    <t>Taux Cotisations Sociales</t>
  </si>
  <si>
    <t>Hello1</t>
  </si>
  <si>
    <t>BBFC Ratings</t>
  </si>
  <si>
    <t>U</t>
  </si>
  <si>
    <t>PG</t>
  </si>
  <si>
    <t>12A</t>
  </si>
  <si>
    <t>Certificate</t>
  </si>
  <si>
    <t>Avatar</t>
  </si>
  <si>
    <t>Titanic</t>
  </si>
  <si>
    <t>Star Wars</t>
  </si>
  <si>
    <t>Jurassic World</t>
  </si>
  <si>
    <t>The Avengers</t>
  </si>
  <si>
    <t>Onlays</t>
  </si>
  <si>
    <t>R18</t>
  </si>
  <si>
    <t>MPAARatings</t>
  </si>
  <si>
    <t>G</t>
  </si>
  <si>
    <t>PG-13</t>
  </si>
  <si>
    <t>R</t>
  </si>
  <si>
    <t>NC-17</t>
  </si>
  <si>
    <t>Young kids</t>
  </si>
  <si>
    <t>Kids with Parents</t>
  </si>
  <si>
    <t>Kids with Adult</t>
  </si>
  <si>
    <t>Young Teens</t>
  </si>
  <si>
    <t>Older Teens</t>
  </si>
  <si>
    <t>Grown Ups</t>
  </si>
  <si>
    <t>Naughty Grown Ups</t>
  </si>
  <si>
    <t>Young Kids</t>
  </si>
  <si>
    <t>Teens</t>
  </si>
  <si>
    <t>Hello2</t>
  </si>
  <si>
    <t>Suitable For</t>
  </si>
  <si>
    <t>Genres</t>
  </si>
  <si>
    <t>Crime</t>
  </si>
  <si>
    <t>Disaster</t>
  </si>
  <si>
    <t>Drama</t>
  </si>
  <si>
    <t>History</t>
  </si>
  <si>
    <t>Horror</t>
  </si>
  <si>
    <t>Martial Arts</t>
  </si>
  <si>
    <t>Mystery</t>
  </si>
  <si>
    <t>Romance</t>
  </si>
  <si>
    <t>Science Fiction</t>
  </si>
  <si>
    <t>Thriller</t>
  </si>
  <si>
    <t>War</t>
  </si>
  <si>
    <t>Hello3</t>
  </si>
  <si>
    <t>Fantasy, Mystery, Romance, Science Fiction, War.</t>
  </si>
  <si>
    <t>SuperHero</t>
  </si>
  <si>
    <t>Mystery, Romance, SuperHero111, Patati</t>
  </si>
  <si>
    <t>poireS</t>
  </si>
  <si>
    <t>pommeN</t>
  </si>
  <si>
    <t>poireP</t>
  </si>
  <si>
    <t>pommeH</t>
  </si>
  <si>
    <t>poireH</t>
  </si>
  <si>
    <t>pommeU</t>
  </si>
  <si>
    <t>poireA</t>
  </si>
  <si>
    <t>pommeT</t>
  </si>
  <si>
    <t>poireV</t>
  </si>
  <si>
    <t>pommeS</t>
  </si>
  <si>
    <t>poireB</t>
  </si>
  <si>
    <t>KHEEQ</t>
  </si>
  <si>
    <t>KKSIQ</t>
  </si>
  <si>
    <t>FEPCL</t>
  </si>
  <si>
    <t>XGUJH</t>
  </si>
  <si>
    <t>XQQLC</t>
  </si>
  <si>
    <t>OSXVA</t>
  </si>
  <si>
    <t>OXLRN</t>
  </si>
  <si>
    <t>NMJKH</t>
  </si>
  <si>
    <t>B</t>
  </si>
  <si>
    <t>BGZBK</t>
  </si>
  <si>
    <t>JMEMG</t>
  </si>
  <si>
    <t>QOEYR</t>
  </si>
  <si>
    <t>A</t>
  </si>
  <si>
    <t>C</t>
  </si>
  <si>
    <t>D</t>
  </si>
  <si>
    <t>US Dollar</t>
  </si>
  <si>
    <t>1.00 USD</t>
  </si>
  <si>
    <t>inv. 1.00 USD</t>
  </si>
  <si>
    <t>Australian Dollar</t>
  </si>
  <si>
    <t>Canadian Dollar</t>
  </si>
  <si>
    <t>Chinese Yuan Renminbi</t>
  </si>
  <si>
    <t>Euro</t>
  </si>
  <si>
    <t>Indian Rupee</t>
  </si>
  <si>
    <t>Japanese Yen</t>
  </si>
  <si>
    <t>Malaysian Ringgit</t>
  </si>
  <si>
    <t>Singapore Dollar</t>
  </si>
  <si>
    <t>Swiss Franc</t>
  </si>
  <si>
    <t>British Pound</t>
  </si>
  <si>
    <t>SNPHH</t>
  </si>
  <si>
    <t>UATVS</t>
  </si>
  <si>
    <t>BKWUJ</t>
  </si>
  <si>
    <t>ZWBYJ</t>
  </si>
  <si>
    <t>NTBPM</t>
  </si>
  <si>
    <t>HQQGH</t>
  </si>
  <si>
    <t>VVPZX</t>
  </si>
  <si>
    <t>FSZGN</t>
  </si>
  <si>
    <t>CZRAO</t>
  </si>
  <si>
    <t>CCUHB</t>
  </si>
  <si>
    <t>0.854059</t>
  </si>
  <si>
    <t>0.727200</t>
  </si>
  <si>
    <t>1.375138</t>
  </si>
  <si>
    <t>74.263387</t>
  </si>
  <si>
    <t>0.013466</t>
  </si>
  <si>
    <t>1.380384</t>
  </si>
  <si>
    <t>0.724436</t>
  </si>
  <si>
    <t>1.262709</t>
  </si>
  <si>
    <t>0.791948</t>
  </si>
  <si>
    <t>1.360698</t>
  </si>
  <si>
    <t>0.734917</t>
  </si>
  <si>
    <t>0.916109</t>
  </si>
  <si>
    <t>1.091573</t>
  </si>
  <si>
    <t>4.237332</t>
  </si>
  <si>
    <t>0.235998</t>
  </si>
  <si>
    <t>109.792275</t>
  </si>
  <si>
    <t>0.009108</t>
  </si>
  <si>
    <t>6.481899</t>
  </si>
  <si>
    <t>0.154276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</si>
</sst>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##\ &quot;h&quot;"/>
    <numFmt numFmtId="165" formatCode="##\ &quot;mn&quot;"/>
    <numFmt numFmtId="166" formatCode="_-* #,##0_-;\-* #,##0_-;_-* &quot;-&quot;??_-;_-@_-"/>
    <numFmt numFmtId="167" formatCode="###0.0000"/>
    <numFmt numFmtId="168" formatCode="###\ ##0.00"/>
    <numFmt numFmtId="177" formatCode="0.000000"/>
  </numFmts>
  <fonts count="13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lightUp"/>
    </fill>
    <fill>
      <patternFill patternType="solid">
        <fgColor theme="1" tint="0.499984740745262"/>
        <bgColor indexed="64"/>
      </patternFill>
    </fill>
    <fill>
      <patternFill patternType="solid">
        <fgColor rgb="FF8A2BE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Dashed">
        <color indexed="8"/>
      </left>
      <right style="mediumDashed">
        <color indexed="8"/>
      </right>
      <top style="mediumDashed">
        <color indexed="8"/>
      </top>
      <bottom/>
      <diagonal/>
    </border>
    <border>
      <left style="mediumDashed">
        <color indexed="8"/>
      </left>
      <right style="mediumDashed">
        <color indexed="8"/>
      </right>
      <top/>
      <bottom/>
      <diagonal/>
    </border>
    <border>
      <left style="mediumDashed">
        <color indexed="8"/>
      </left>
      <right style="mediumDashed">
        <color indexed="8"/>
      </right>
      <top/>
      <bottom style="mediumDashed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174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/>
    <xf numFmtId="0" fontId="1" fillId="0" borderId="4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14" fontId="1" fillId="0" borderId="7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3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14" fontId="1" fillId="0" borderId="10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14" fontId="1" fillId="0" borderId="13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0" fillId="0" borderId="3" xfId="0" applyBorder="1"/>
    <xf numFmtId="0" fontId="2" fillId="0" borderId="0" xfId="0" applyFont="1"/>
    <xf numFmtId="0" fontId="2" fillId="0" borderId="0" xfId="0" applyFont="1" applyProtection="1"/>
    <xf numFmtId="0" fontId="2" fillId="0" borderId="0" xfId="0" applyNumberFormat="1" applyFont="1" applyFill="1" applyBorder="1" applyProtection="1"/>
    <xf numFmtId="0" fontId="0" fillId="0" borderId="0" xfId="0" applyProtection="1"/>
    <xf numFmtId="0" fontId="2" fillId="0" borderId="15" xfId="0" applyFont="1" applyFill="1" applyBorder="1" applyProtection="1"/>
    <xf numFmtId="0" fontId="2" fillId="0" borderId="15" xfId="0" applyFont="1" applyBorder="1" applyProtection="1"/>
    <xf numFmtId="0" fontId="2" fillId="0" borderId="18" xfId="0" applyFont="1" applyBorder="1" applyProtection="1"/>
    <xf numFmtId="0" fontId="2" fillId="0" borderId="16" xfId="0" applyFont="1" applyFill="1" applyBorder="1" applyProtection="1"/>
    <xf numFmtId="0" fontId="2" fillId="0" borderId="19" xfId="0" applyFont="1" applyBorder="1" applyProtection="1"/>
    <xf numFmtId="0" fontId="2" fillId="0" borderId="16" xfId="0" applyFont="1" applyBorder="1" applyProtection="1"/>
    <xf numFmtId="0" fontId="2" fillId="5" borderId="16" xfId="0" applyFont="1" applyFill="1" applyBorder="1" applyProtection="1"/>
    <xf numFmtId="0" fontId="2" fillId="0" borderId="17" xfId="0" applyFont="1" applyFill="1" applyBorder="1" applyProtection="1"/>
    <xf numFmtId="0" fontId="2" fillId="0" borderId="17" xfId="0" applyFont="1" applyBorder="1" applyProtection="1"/>
    <xf numFmtId="0" fontId="2" fillId="0" borderId="20" xfId="0" applyFont="1" applyBorder="1" applyProtection="1"/>
    <xf numFmtId="14" fontId="2" fillId="0" borderId="16" xfId="0" applyNumberFormat="1" applyFont="1" applyFill="1" applyBorder="1" applyProtection="1"/>
    <xf numFmtId="14" fontId="2" fillId="0" borderId="16" xfId="0" applyNumberFormat="1" applyFont="1" applyBorder="1" applyProtection="1"/>
    <xf numFmtId="0" fontId="2" fillId="0" borderId="4" xfId="0" applyFont="1" applyBorder="1" applyProtection="1"/>
    <xf numFmtId="0" fontId="2" fillId="0" borderId="0" xfId="0" applyFont="1" applyBorder="1" applyProtection="1"/>
    <xf numFmtId="14" fontId="2" fillId="0" borderId="0" xfId="0" applyNumberFormat="1" applyFont="1" applyProtection="1"/>
    <xf numFmtId="0" fontId="2" fillId="0" borderId="0" xfId="0" applyNumberFormat="1" applyFont="1" applyProtection="1"/>
    <xf numFmtId="0" fontId="4" fillId="0" borderId="0" xfId="0" applyFont="1" applyFill="1" applyBorder="1"/>
    <xf numFmtId="0" fontId="4" fillId="0" borderId="0" xfId="0" applyFont="1" applyFill="1" applyProtection="1"/>
    <xf numFmtId="0" fontId="2" fillId="0" borderId="0" xfId="0" applyFont="1" applyFill="1"/>
    <xf numFmtId="14" fontId="2" fillId="0" borderId="0" xfId="0" applyNumberFormat="1" applyFont="1" applyFill="1"/>
    <xf numFmtId="0" fontId="2" fillId="0" borderId="0" xfId="0" applyFont="1" applyFill="1" applyBorder="1"/>
    <xf numFmtId="14" fontId="2" fillId="2" borderId="21" xfId="0" applyNumberFormat="1" applyFont="1" applyFill="1" applyBorder="1" applyAlignment="1">
      <alignment horizontal="center" vertical="center"/>
    </xf>
    <xf numFmtId="14" fontId="2" fillId="4" borderId="21" xfId="0" applyNumberFormat="1" applyFont="1" applyFill="1" applyBorder="1" applyAlignment="1">
      <alignment horizontal="center" vertical="center"/>
    </xf>
    <xf numFmtId="14" fontId="2" fillId="4" borderId="21" xfId="0" applyNumberFormat="1" applyFont="1" applyFill="1" applyBorder="1" applyAlignment="1">
      <alignment vertical="center"/>
    </xf>
    <xf numFmtId="14" fontId="2" fillId="0" borderId="0" xfId="0" applyNumberFormat="1" applyFont="1" applyFill="1" applyBorder="1" applyAlignment="1">
      <alignment vertical="center"/>
    </xf>
    <xf numFmtId="14" fontId="2" fillId="2" borderId="22" xfId="0" applyNumberFormat="1" applyFont="1" applyFill="1" applyBorder="1" applyAlignment="1">
      <alignment horizontal="center" vertical="center"/>
    </xf>
    <xf numFmtId="14" fontId="2" fillId="4" borderId="22" xfId="0" applyNumberFormat="1" applyFont="1" applyFill="1" applyBorder="1" applyAlignment="1">
      <alignment horizontal="center" vertical="center"/>
    </xf>
    <xf numFmtId="14" fontId="2" fillId="4" borderId="22" xfId="0" applyNumberFormat="1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4" fontId="2" fillId="2" borderId="22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Border="1" applyAlignment="1"/>
    <xf numFmtId="14" fontId="2" fillId="3" borderId="22" xfId="0" applyNumberFormat="1" applyFont="1" applyFill="1" applyBorder="1" applyAlignment="1">
      <alignment horizontal="center" vertical="center"/>
    </xf>
    <xf numFmtId="0" fontId="2" fillId="6" borderId="0" xfId="0" applyFont="1" applyFill="1"/>
    <xf numFmtId="14" fontId="2" fillId="7" borderId="22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Fill="1"/>
    <xf numFmtId="14" fontId="1" fillId="0" borderId="7" xfId="0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14" fontId="1" fillId="0" borderId="10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14" fontId="1" fillId="0" borderId="13" xfId="0" applyNumberFormat="1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/>
    </xf>
    <xf numFmtId="0" fontId="1" fillId="8" borderId="6" xfId="0" applyFont="1" applyFill="1" applyBorder="1" applyAlignment="1">
      <alignment vertical="center"/>
    </xf>
    <xf numFmtId="0" fontId="1" fillId="8" borderId="9" xfId="0" applyFont="1" applyFill="1" applyBorder="1" applyAlignment="1">
      <alignment vertical="center"/>
    </xf>
    <xf numFmtId="0" fontId="1" fillId="8" borderId="12" xfId="0" applyFont="1" applyFill="1" applyBorder="1" applyAlignment="1">
      <alignment vertical="center"/>
    </xf>
    <xf numFmtId="0" fontId="2" fillId="8" borderId="4" xfId="0" applyFont="1" applyFill="1" applyBorder="1" applyAlignment="1">
      <alignment horizontal="center"/>
    </xf>
    <xf numFmtId="0" fontId="2" fillId="8" borderId="8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/>
    </xf>
    <xf numFmtId="0" fontId="0" fillId="0" borderId="3" xfId="0" applyFill="1" applyBorder="1"/>
    <xf numFmtId="0" fontId="0" fillId="0" borderId="0" xfId="0" applyFill="1"/>
    <xf numFmtId="0" fontId="0" fillId="0" borderId="0" xfId="0" applyFont="1" applyFill="1"/>
    <xf numFmtId="0" fontId="6" fillId="0" borderId="5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7" fillId="0" borderId="0" xfId="0" applyFont="1"/>
    <xf numFmtId="0" fontId="1" fillId="0" borderId="0" xfId="0" applyFont="1"/>
    <xf numFmtId="0" fontId="1" fillId="4" borderId="4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" fillId="4" borderId="4" xfId="0" applyFont="1" applyFill="1" applyBorder="1"/>
    <xf numFmtId="0" fontId="1" fillId="0" borderId="0" xfId="0" applyFont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6" xfId="0" applyFont="1" applyBorder="1"/>
    <xf numFmtId="0" fontId="1" fillId="0" borderId="9" xfId="0" applyFont="1" applyBorder="1"/>
    <xf numFmtId="0" fontId="1" fillId="0" borderId="12" xfId="0" applyFont="1" applyBorder="1"/>
    <xf numFmtId="0" fontId="1" fillId="0" borderId="7" xfId="0" applyFont="1" applyBorder="1"/>
    <xf numFmtId="0" fontId="1" fillId="0" borderId="10" xfId="0" applyFont="1" applyBorder="1"/>
    <xf numFmtId="0" fontId="1" fillId="0" borderId="13" xfId="0" applyFont="1" applyBorder="1"/>
    <xf numFmtId="0" fontId="1" fillId="0" borderId="20" xfId="0" applyFont="1" applyBorder="1"/>
    <xf numFmtId="0" fontId="9" fillId="0" borderId="0" xfId="0" applyFont="1" applyAlignment="1">
      <alignment horizontal="center" vertical="center"/>
    </xf>
    <xf numFmtId="0" fontId="10" fillId="0" borderId="0" xfId="0" applyFont="1"/>
    <xf numFmtId="9" fontId="1" fillId="0" borderId="4" xfId="2" applyFont="1" applyBorder="1"/>
    <xf numFmtId="0" fontId="10" fillId="0" borderId="0" xfId="0" applyNumberFormat="1" applyFont="1"/>
    <xf numFmtId="0" fontId="0" fillId="4" borderId="0" xfId="0" applyFill="1"/>
    <xf numFmtId="0" fontId="1" fillId="10" borderId="7" xfId="0" applyFont="1" applyFill="1" applyBorder="1" applyAlignment="1">
      <alignment horizontal="center"/>
    </xf>
    <xf numFmtId="0" fontId="1" fillId="10" borderId="8" xfId="0" applyFont="1" applyFill="1" applyBorder="1" applyAlignment="1">
      <alignment horizontal="center"/>
    </xf>
    <xf numFmtId="0" fontId="1" fillId="10" borderId="10" xfId="0" applyFont="1" applyFill="1" applyBorder="1" applyAlignment="1">
      <alignment horizontal="center"/>
    </xf>
    <xf numFmtId="0" fontId="1" fillId="10" borderId="11" xfId="0" applyFont="1" applyFill="1" applyBorder="1" applyAlignment="1">
      <alignment horizontal="center"/>
    </xf>
    <xf numFmtId="166" fontId="1" fillId="0" borderId="0" xfId="1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1" fillId="0" borderId="0" xfId="0" applyNumberFormat="1" applyFont="1"/>
    <xf numFmtId="0" fontId="1" fillId="0" borderId="0" xfId="0" applyNumberFormat="1" applyFont="1" applyAlignment="1">
      <alignment horizontal="center"/>
    </xf>
    <xf numFmtId="14" fontId="2" fillId="4" borderId="25" xfId="0" applyNumberFormat="1" applyFont="1" applyFill="1" applyBorder="1" applyAlignment="1">
      <alignment horizontal="center" vertical="center"/>
    </xf>
    <xf numFmtId="14" fontId="2" fillId="4" borderId="26" xfId="0" applyNumberFormat="1" applyFont="1" applyFill="1" applyBorder="1" applyAlignment="1">
      <alignment horizontal="center" vertical="center"/>
    </xf>
    <xf numFmtId="14" fontId="2" fillId="4" borderId="21" xfId="0" applyNumberFormat="1" applyFont="1" applyFill="1" applyBorder="1" applyAlignment="1">
      <alignment horizontal="center" vertical="center"/>
    </xf>
    <xf numFmtId="14" fontId="2" fillId="2" borderId="25" xfId="0" applyNumberFormat="1" applyFont="1" applyFill="1" applyBorder="1" applyAlignment="1">
      <alignment horizontal="center" vertical="center"/>
    </xf>
    <xf numFmtId="14" fontId="2" fillId="2" borderId="26" xfId="0" applyNumberFormat="1" applyFont="1" applyFill="1" applyBorder="1" applyAlignment="1">
      <alignment horizontal="center" vertical="center"/>
    </xf>
    <xf numFmtId="14" fontId="2" fillId="2" borderId="21" xfId="0" applyNumberFormat="1" applyFont="1" applyFill="1" applyBorder="1" applyAlignment="1">
      <alignment horizontal="center" vertical="center"/>
    </xf>
    <xf numFmtId="14" fontId="2" fillId="4" borderId="27" xfId="0" applyNumberFormat="1" applyFont="1" applyFill="1" applyBorder="1" applyAlignment="1">
      <alignment horizontal="center" vertical="center"/>
    </xf>
    <xf numFmtId="14" fontId="2" fillId="4" borderId="23" xfId="0" applyNumberFormat="1" applyFont="1" applyFill="1" applyBorder="1" applyAlignment="1">
      <alignment horizontal="center" vertical="center"/>
    </xf>
    <xf numFmtId="14" fontId="2" fillId="4" borderId="24" xfId="0" applyNumberFormat="1" applyFont="1" applyFill="1" applyBorder="1" applyAlignment="1">
      <alignment horizontal="center" vertical="center"/>
    </xf>
    <xf numFmtId="14" fontId="2" fillId="4" borderId="28" xfId="0" applyNumberFormat="1" applyFont="1" applyFill="1" applyBorder="1" applyAlignment="1">
      <alignment horizontal="center" vertical="center"/>
    </xf>
    <xf numFmtId="14" fontId="2" fillId="2" borderId="27" xfId="0" applyNumberFormat="1" applyFont="1" applyFill="1" applyBorder="1" applyAlignment="1">
      <alignment horizontal="center" vertical="center"/>
    </xf>
    <xf numFmtId="14" fontId="2" fillId="3" borderId="25" xfId="0" applyNumberFormat="1" applyFont="1" applyFill="1" applyBorder="1" applyAlignment="1">
      <alignment horizontal="center" vertical="center"/>
    </xf>
    <xf numFmtId="14" fontId="2" fillId="3" borderId="27" xfId="0" applyNumberFormat="1" applyFont="1" applyFill="1" applyBorder="1" applyAlignment="1">
      <alignment horizontal="center" vertical="center"/>
    </xf>
    <xf numFmtId="14" fontId="2" fillId="3" borderId="26" xfId="0" applyNumberFormat="1" applyFont="1" applyFill="1" applyBorder="1" applyAlignment="1">
      <alignment horizontal="center" vertical="center"/>
    </xf>
    <xf numFmtId="14" fontId="2" fillId="7" borderId="22" xfId="0" applyNumberFormat="1" applyFont="1" applyFill="1" applyBorder="1" applyAlignment="1">
      <alignment horizontal="center" vertical="center"/>
    </xf>
    <xf numFmtId="14" fontId="2" fillId="4" borderId="22" xfId="0" applyNumberFormat="1" applyFont="1" applyFill="1" applyBorder="1" applyAlignment="1">
      <alignment horizontal="center" vertical="center"/>
    </xf>
    <xf numFmtId="14" fontId="2" fillId="2" borderId="22" xfId="0" applyNumberFormat="1" applyFont="1" applyFill="1" applyBorder="1" applyAlignment="1">
      <alignment horizontal="center" vertical="center"/>
    </xf>
    <xf numFmtId="14" fontId="2" fillId="3" borderId="2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0" fontId="5" fillId="2" borderId="29" xfId="0" applyFont="1" applyFill="1" applyBorder="1" applyAlignment="1">
      <alignment horizontal="center" vertical="center"/>
    </xf>
    <xf numFmtId="0" fontId="5" fillId="2" borderId="30" xfId="0" applyFont="1" applyFill="1" applyBorder="1" applyAlignment="1">
      <alignment horizontal="center" vertical="center"/>
    </xf>
    <xf numFmtId="0" fontId="5" fillId="2" borderId="31" xfId="0" applyFont="1" applyFill="1" applyBorder="1" applyAlignment="1">
      <alignment horizontal="center" vertical="center"/>
    </xf>
    <xf numFmtId="0" fontId="5" fillId="2" borderId="32" xfId="0" applyFont="1" applyFill="1" applyBorder="1" applyAlignment="1">
      <alignment horizontal="center" vertical="center"/>
    </xf>
    <xf numFmtId="0" fontId="0" fillId="0" borderId="0" xfId="0" applyNumberFormat="1" applyFill="1"/>
    <xf numFmtId="167" fontId="0" fillId="0" borderId="0" xfId="0" applyNumberFormat="1"/>
    <xf numFmtId="167" fontId="1" fillId="0" borderId="0" xfId="0" applyNumberFormat="1" applyFont="1"/>
    <xf numFmtId="167" fontId="0" fillId="0" borderId="0" xfId="0" applyNumberFormat="1" applyFill="1"/>
    <xf numFmtId="168" fontId="1" fillId="0" borderId="0" xfId="0" applyNumberFormat="1" applyFont="1"/>
    <xf numFmtId="0" fontId="1" fillId="0" borderId="0" xfId="1" applyNumberFormat="1" applyFont="1"/>
    <xf numFmtId="177" fontId="0" fillId="0" borderId="0" xfId="0" applyNumberFormat="1" applyFill="1"/>
  </cellXfs>
  <cellStyles count="3">
    <cellStyle name="Comma" xfId="1" builtinId="3"/>
    <cellStyle name="Normal" xfId="0" builtinId="0"/>
    <cellStyle name="Percent" xfId="2" builtinId="5"/>
  </cellStyles>
  <dxfs count="7"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167" formatCode="###0.0000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16</xdr:row>
          <xdr:rowOff>0</xdr:rowOff>
        </xdr:from>
        <xdr:to>
          <xdr:col>3</xdr:col>
          <xdr:colOff>0</xdr:colOff>
          <xdr:row>18</xdr:row>
          <xdr:rowOff>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1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Vlookup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19</xdr:row>
          <xdr:rowOff>0</xdr:rowOff>
        </xdr:from>
        <xdr:to>
          <xdr:col>3</xdr:col>
          <xdr:colOff>0</xdr:colOff>
          <xdr:row>21</xdr:row>
          <xdr:rowOff>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1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Match &amp; Index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18</xdr:row>
          <xdr:rowOff>114300</xdr:rowOff>
        </xdr:from>
        <xdr:to>
          <xdr:col>1</xdr:col>
          <xdr:colOff>1514475</xdr:colOff>
          <xdr:row>20</xdr:row>
          <xdr:rowOff>114300</xdr:rowOff>
        </xdr:to>
        <xdr:sp macro="" textlink="">
          <xdr:nvSpPr>
            <xdr:cNvPr id="6145" name="cmdShowForm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371475</xdr:colOff>
          <xdr:row>15</xdr:row>
          <xdr:rowOff>190500</xdr:rowOff>
        </xdr:from>
        <xdr:to>
          <xdr:col>3</xdr:col>
          <xdr:colOff>371475</xdr:colOff>
          <xdr:row>17</xdr:row>
          <xdr:rowOff>104775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6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Show UserForm2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41312A51-430D-4D74-B5A8-EF683A41908D}" autoFormatId="16" applyNumberFormats="0" applyBorderFormats="0" applyFontFormats="0" applyPatternFormats="0" applyAlignmentFormats="0" applyWidthHeightFormats="0">
  <queryTableRefresh nextId="4">
    <queryTableFields count="3">
      <queryTableField id="1" name="US Dollar" tableColumnId="1"/>
      <queryTableField id="2" name="1.00 USD" tableColumnId="2"/>
      <queryTableField id="3" name="inv. 1.00 USD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7B08C0E-6FA8-4600-9F21-A7A90DF51ACC}" name="Table5" displayName="Table5" ref="B21:B27" totalsRowShown="0" headerRowDxfId="6" dataDxfId="5">
  <autoFilter ref="B21:B27" xr:uid="{81C4336B-E4F9-4CB9-A095-E8580E50E8E3}"/>
  <tableColumns count="1">
    <tableColumn id="1" xr3:uid="{3035105B-CDF9-46EC-9976-1700D44F96A2}" name="Column1" dataDxfId="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76EFA4-8DB7-475E-9BE3-3B204A730CE8}" name="US_Dollar_Exchange_Rates_Table_Converter__2" displayName="US_Dollar_Exchange_Rates_Table_Converter__2" ref="J1:L11" tableType="queryTable" totalsRowShown="0" dataDxfId="0">
  <autoFilter ref="J1:L11" xr:uid="{2576EFA4-8DB7-475E-9BE3-3B204A730CE8}"/>
  <tableColumns count="3">
    <tableColumn id="1" xr3:uid="{85228AA0-89F8-4B7B-B030-09DF7E32A50A}" uniqueName="1" name="US Dollar" queryTableFieldId="1" dataDxfId="3"/>
    <tableColumn id="2" xr3:uid="{D5BCE7EB-12C0-4EC7-B3D0-8498ACA7A657}" uniqueName="2" name="1.00 USD" queryTableFieldId="2" dataDxfId="2"/>
    <tableColumn id="3" xr3:uid="{65C355A0-D4E9-47BE-829D-60E3C61F575B}" uniqueName="3" name="inv. 1.00 USD" queryTableFieldId="3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D9B90-959F-422A-AA62-4DC8B2CCAF37}">
  <sheetPr codeName="Sheet3"/>
  <dimension ref="A1:AC95"/>
  <sheetViews>
    <sheetView topLeftCell="I1" workbookViewId="0">
      <selection activeCell="G24" sqref="G24"/>
    </sheetView>
  </sheetViews>
  <sheetFormatPr defaultRowHeight="12" customHeight="1" x14ac:dyDescent="0.25"/>
  <cols>
    <col min="1" max="1" width="5.5703125" style="34" customWidth="1"/>
    <col min="2" max="2" width="30.140625" style="35" bestFit="1" customWidth="1"/>
    <col min="3" max="3" width="10.42578125" style="36" bestFit="1" customWidth="1"/>
    <col min="4" max="4" width="7.140625" style="34" customWidth="1"/>
    <col min="5" max="5" width="8.140625" style="37" bestFit="1" customWidth="1"/>
    <col min="6" max="6" width="8.42578125" style="2" customWidth="1"/>
    <col min="7" max="7" width="14.42578125" style="2" bestFit="1" customWidth="1"/>
    <col min="8" max="8" width="8.42578125" style="1" customWidth="1"/>
    <col min="9" max="10" width="9.140625" style="2" customWidth="1"/>
    <col min="11" max="28" width="9.140625" style="3" customWidth="1"/>
    <col min="29" max="16384" width="9.140625" style="3"/>
  </cols>
  <sheetData>
    <row r="1" spans="1:29" ht="12" customHeight="1" thickBot="1" x14ac:dyDescent="0.3">
      <c r="A1" s="83" t="s">
        <v>0</v>
      </c>
      <c r="B1" s="39"/>
      <c r="C1" s="39"/>
      <c r="D1" s="39"/>
      <c r="E1" s="40"/>
      <c r="F1" s="1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ht="12" customHeight="1" thickBot="1" x14ac:dyDescent="0.25">
      <c r="A2" s="5" t="s">
        <v>1</v>
      </c>
      <c r="B2" s="5" t="s">
        <v>2</v>
      </c>
      <c r="C2" s="6" t="s">
        <v>3</v>
      </c>
      <c r="D2" s="5" t="s">
        <v>4</v>
      </c>
      <c r="E2" s="7" t="s">
        <v>5</v>
      </c>
      <c r="F2" s="1"/>
    </row>
    <row r="3" spans="1:29" ht="12" customHeight="1" x14ac:dyDescent="0.2">
      <c r="A3" s="8">
        <v>1</v>
      </c>
      <c r="B3" s="9" t="s">
        <v>6</v>
      </c>
      <c r="C3" s="10">
        <v>41033</v>
      </c>
      <c r="D3" s="11">
        <v>143</v>
      </c>
      <c r="E3" s="12" t="s">
        <v>7</v>
      </c>
      <c r="F3" s="1"/>
      <c r="G3" s="2" t="s">
        <v>8</v>
      </c>
      <c r="H3" s="1" t="s">
        <v>9</v>
      </c>
      <c r="I3" s="13" t="s">
        <v>10</v>
      </c>
      <c r="J3" s="14"/>
    </row>
    <row r="4" spans="1:29" ht="12" customHeight="1" x14ac:dyDescent="0.2">
      <c r="A4" s="15">
        <v>2</v>
      </c>
      <c r="B4" s="16" t="s">
        <v>11</v>
      </c>
      <c r="C4" s="17">
        <v>41110</v>
      </c>
      <c r="D4" s="18">
        <v>165</v>
      </c>
      <c r="E4" s="19" t="s">
        <v>7</v>
      </c>
      <c r="F4" s="1"/>
      <c r="G4" s="2" t="s">
        <v>12</v>
      </c>
      <c r="H4" s="1" t="s">
        <v>13</v>
      </c>
      <c r="I4" s="13" t="s">
        <v>14</v>
      </c>
      <c r="J4" s="14"/>
    </row>
    <row r="5" spans="1:29" ht="12" customHeight="1" x14ac:dyDescent="0.2">
      <c r="A5" s="15">
        <v>3</v>
      </c>
      <c r="B5" s="16" t="s">
        <v>15</v>
      </c>
      <c r="C5" s="17">
        <v>40991</v>
      </c>
      <c r="D5" s="18">
        <v>142</v>
      </c>
      <c r="E5" s="19" t="s">
        <v>16</v>
      </c>
      <c r="F5" s="1"/>
      <c r="G5" s="2" t="s">
        <v>17</v>
      </c>
      <c r="H5" s="1" t="s">
        <v>9</v>
      </c>
      <c r="I5" s="13" t="s">
        <v>18</v>
      </c>
      <c r="J5" s="14"/>
    </row>
    <row r="6" spans="1:29" ht="12" customHeight="1" x14ac:dyDescent="0.2">
      <c r="A6" s="15">
        <v>4</v>
      </c>
      <c r="B6" s="16" t="s">
        <v>19</v>
      </c>
      <c r="C6" s="17">
        <v>41222</v>
      </c>
      <c r="D6" s="18">
        <v>143</v>
      </c>
      <c r="E6" s="19" t="s">
        <v>7</v>
      </c>
      <c r="F6" s="1"/>
      <c r="G6" s="2" t="s">
        <v>8</v>
      </c>
      <c r="H6" s="1" t="s">
        <v>9</v>
      </c>
      <c r="I6" s="13" t="s">
        <v>10</v>
      </c>
      <c r="J6" s="14"/>
    </row>
    <row r="7" spans="1:29" ht="12" customHeight="1" x14ac:dyDescent="0.2">
      <c r="A7" s="15">
        <v>5</v>
      </c>
      <c r="B7" s="16" t="s">
        <v>20</v>
      </c>
      <c r="C7" s="17">
        <v>41241</v>
      </c>
      <c r="D7" s="18">
        <v>169</v>
      </c>
      <c r="E7" s="19" t="s">
        <v>21</v>
      </c>
      <c r="F7" s="1"/>
      <c r="G7" s="2" t="s">
        <v>22</v>
      </c>
      <c r="H7" s="1" t="s">
        <v>13</v>
      </c>
      <c r="I7" s="13" t="s">
        <v>23</v>
      </c>
      <c r="J7" s="14"/>
    </row>
    <row r="8" spans="1:29" ht="12" customHeight="1" x14ac:dyDescent="0.2">
      <c r="A8" s="15">
        <v>6</v>
      </c>
      <c r="B8" s="16" t="s">
        <v>24</v>
      </c>
      <c r="C8" s="17">
        <v>41229</v>
      </c>
      <c r="D8" s="18">
        <v>116</v>
      </c>
      <c r="E8" s="19" t="s">
        <v>25</v>
      </c>
      <c r="F8" s="1"/>
      <c r="G8" s="2" t="s">
        <v>26</v>
      </c>
      <c r="H8" s="1" t="s">
        <v>27</v>
      </c>
      <c r="I8" s="13" t="s">
        <v>28</v>
      </c>
      <c r="J8" s="14"/>
    </row>
    <row r="9" spans="1:29" ht="12" customHeight="1" x14ac:dyDescent="0.2">
      <c r="A9" s="15">
        <v>7</v>
      </c>
      <c r="B9" s="16" t="s">
        <v>29</v>
      </c>
      <c r="C9" s="17">
        <v>41093</v>
      </c>
      <c r="D9" s="18">
        <v>136</v>
      </c>
      <c r="E9" s="19" t="s">
        <v>7</v>
      </c>
      <c r="F9" s="1"/>
      <c r="G9" s="2" t="s">
        <v>30</v>
      </c>
      <c r="H9" s="1" t="s">
        <v>9</v>
      </c>
      <c r="I9" s="13" t="s">
        <v>31</v>
      </c>
      <c r="J9" s="14"/>
    </row>
    <row r="10" spans="1:29" ht="12" customHeight="1" x14ac:dyDescent="0.2">
      <c r="A10" s="15">
        <v>8</v>
      </c>
      <c r="B10" s="16" t="s">
        <v>32</v>
      </c>
      <c r="C10" s="17">
        <v>41082</v>
      </c>
      <c r="D10" s="18">
        <v>93</v>
      </c>
      <c r="E10" s="19" t="s">
        <v>33</v>
      </c>
      <c r="F10" s="1"/>
      <c r="G10" s="2" t="s">
        <v>34</v>
      </c>
      <c r="H10" s="1" t="s">
        <v>27</v>
      </c>
      <c r="I10" s="13" t="s">
        <v>35</v>
      </c>
      <c r="J10" s="14"/>
    </row>
    <row r="11" spans="1:29" ht="12" customHeight="1" x14ac:dyDescent="0.2">
      <c r="A11" s="15">
        <v>9</v>
      </c>
      <c r="B11" s="16" t="s">
        <v>36</v>
      </c>
      <c r="C11" s="17">
        <v>41089</v>
      </c>
      <c r="D11" s="18">
        <v>112</v>
      </c>
      <c r="E11" s="19" t="s">
        <v>37</v>
      </c>
      <c r="F11" s="1"/>
      <c r="G11" s="2" t="s">
        <v>38</v>
      </c>
      <c r="H11" s="1" t="s">
        <v>27</v>
      </c>
      <c r="I11" s="13" t="s">
        <v>39</v>
      </c>
      <c r="J11" s="14"/>
    </row>
    <row r="12" spans="1:29" ht="12" customHeight="1" x14ac:dyDescent="0.2">
      <c r="A12" s="15">
        <v>10</v>
      </c>
      <c r="B12" s="16" t="s">
        <v>40</v>
      </c>
      <c r="C12" s="17">
        <v>41068</v>
      </c>
      <c r="D12" s="18">
        <v>93</v>
      </c>
      <c r="E12" s="19" t="s">
        <v>33</v>
      </c>
      <c r="F12" s="1"/>
      <c r="G12" s="2" t="s">
        <v>34</v>
      </c>
      <c r="H12" s="1" t="s">
        <v>27</v>
      </c>
      <c r="I12" s="13" t="s">
        <v>35</v>
      </c>
      <c r="J12" s="14"/>
    </row>
    <row r="13" spans="1:29" ht="12" customHeight="1" x14ac:dyDescent="0.2">
      <c r="A13" s="15">
        <v>11</v>
      </c>
      <c r="B13" s="16" t="s">
        <v>41</v>
      </c>
      <c r="C13" s="17">
        <v>40970</v>
      </c>
      <c r="D13" s="18">
        <v>86</v>
      </c>
      <c r="E13" s="19" t="s">
        <v>33</v>
      </c>
      <c r="F13" s="1"/>
      <c r="G13" s="2" t="s">
        <v>42</v>
      </c>
      <c r="H13" s="1" t="s">
        <v>43</v>
      </c>
      <c r="I13" s="13" t="s">
        <v>44</v>
      </c>
      <c r="J13" s="14"/>
    </row>
    <row r="14" spans="1:29" ht="12" customHeight="1" x14ac:dyDescent="0.2">
      <c r="A14" s="15">
        <v>12</v>
      </c>
      <c r="B14" s="16" t="s">
        <v>45</v>
      </c>
      <c r="C14" s="17">
        <v>41215</v>
      </c>
      <c r="D14" s="18">
        <v>101</v>
      </c>
      <c r="E14" s="19" t="s">
        <v>33</v>
      </c>
      <c r="F14" s="1"/>
      <c r="G14" s="2" t="s">
        <v>46</v>
      </c>
      <c r="H14" s="1" t="s">
        <v>27</v>
      </c>
      <c r="I14" s="13" t="s">
        <v>47</v>
      </c>
      <c r="J14" s="14"/>
    </row>
    <row r="15" spans="1:29" ht="12" customHeight="1" thickBot="1" x14ac:dyDescent="0.25">
      <c r="A15" s="20">
        <v>13</v>
      </c>
      <c r="B15" s="21" t="s">
        <v>48</v>
      </c>
      <c r="C15" s="22">
        <v>41222</v>
      </c>
      <c r="D15" s="23">
        <v>150</v>
      </c>
      <c r="E15" s="24" t="s">
        <v>49</v>
      </c>
      <c r="F15" s="1"/>
      <c r="G15" s="2" t="s">
        <v>50</v>
      </c>
      <c r="H15" s="1" t="s">
        <v>13</v>
      </c>
      <c r="I15" s="13" t="s">
        <v>51</v>
      </c>
      <c r="J15" s="14"/>
    </row>
    <row r="16" spans="1:29" ht="12" customHeight="1" thickBot="1" x14ac:dyDescent="0.3">
      <c r="A16"/>
      <c r="B16"/>
      <c r="C16"/>
      <c r="D16"/>
      <c r="E16"/>
      <c r="F16" s="1"/>
    </row>
    <row r="17" spans="1:27" ht="12" customHeight="1" thickBot="1" x14ac:dyDescent="0.3">
      <c r="A17" s="38" t="s">
        <v>0</v>
      </c>
      <c r="B17" s="39"/>
      <c r="C17" s="39"/>
      <c r="D17" s="39"/>
      <c r="E17" s="40"/>
      <c r="H17" s="25" t="s">
        <v>52</v>
      </c>
      <c r="I17" s="25" t="s">
        <v>53</v>
      </c>
      <c r="J17" s="25" t="s">
        <v>53</v>
      </c>
      <c r="K17" s="27" t="s">
        <v>19</v>
      </c>
      <c r="L17" s="25" t="s">
        <v>53</v>
      </c>
      <c r="M17" s="25" t="s">
        <v>53</v>
      </c>
      <c r="N17" s="25" t="s">
        <v>53</v>
      </c>
      <c r="O17" s="25" t="s">
        <v>32</v>
      </c>
      <c r="P17" s="25" t="s">
        <v>36</v>
      </c>
      <c r="Q17" s="25" t="s">
        <v>54</v>
      </c>
      <c r="R17" s="25" t="s">
        <v>53</v>
      </c>
      <c r="S17" s="25" t="s">
        <v>55</v>
      </c>
      <c r="T17" s="25" t="s">
        <v>48</v>
      </c>
    </row>
    <row r="18" spans="1:27" ht="12" customHeight="1" thickBot="1" x14ac:dyDescent="0.25">
      <c r="A18" s="5" t="s">
        <v>1</v>
      </c>
      <c r="B18" s="5" t="s">
        <v>2</v>
      </c>
      <c r="C18" s="6" t="s">
        <v>3</v>
      </c>
      <c r="D18" s="5" t="s">
        <v>4</v>
      </c>
      <c r="E18" s="7" t="s">
        <v>5</v>
      </c>
      <c r="H18" s="25" t="s">
        <v>53</v>
      </c>
      <c r="I18" s="25" t="s">
        <v>56</v>
      </c>
      <c r="J18" s="25" t="s">
        <v>57</v>
      </c>
      <c r="K18" s="28"/>
      <c r="L18" s="25" t="s">
        <v>58</v>
      </c>
      <c r="M18" s="25" t="s">
        <v>59</v>
      </c>
      <c r="N18" s="25" t="s">
        <v>60</v>
      </c>
      <c r="O18" s="25"/>
      <c r="P18" s="27"/>
      <c r="Q18" s="29">
        <v>0.125</v>
      </c>
      <c r="R18" s="25" t="s">
        <v>61</v>
      </c>
      <c r="S18" s="25" t="s">
        <v>62</v>
      </c>
      <c r="T18" s="25"/>
    </row>
    <row r="19" spans="1:27" ht="12" customHeight="1" x14ac:dyDescent="0.2">
      <c r="A19" s="8">
        <v>1</v>
      </c>
      <c r="B19" s="9" t="s">
        <v>6</v>
      </c>
      <c r="C19" s="10">
        <v>41033</v>
      </c>
      <c r="D19" s="11">
        <v>143</v>
      </c>
      <c r="E19" s="12" t="s">
        <v>7</v>
      </c>
      <c r="G19" s="30"/>
      <c r="H19" s="25" t="s">
        <v>63</v>
      </c>
      <c r="I19" s="25" t="s">
        <v>64</v>
      </c>
      <c r="J19" s="25" t="s">
        <v>65</v>
      </c>
      <c r="K19" s="25"/>
      <c r="L19" s="25" t="s">
        <v>66</v>
      </c>
      <c r="M19" s="25" t="s">
        <v>67</v>
      </c>
      <c r="N19" s="25" t="s">
        <v>68</v>
      </c>
      <c r="O19" s="25"/>
      <c r="P19" s="25"/>
      <c r="Q19" s="25" t="s">
        <v>69</v>
      </c>
      <c r="R19" s="25"/>
      <c r="S19" s="25" t="s">
        <v>70</v>
      </c>
      <c r="T19" s="25"/>
    </row>
    <row r="20" spans="1:27" ht="12" customHeight="1" x14ac:dyDescent="0.2">
      <c r="A20" s="15">
        <v>2</v>
      </c>
      <c r="B20" s="16" t="s">
        <v>11</v>
      </c>
      <c r="C20" s="17">
        <v>41110</v>
      </c>
      <c r="D20" s="18">
        <v>165</v>
      </c>
      <c r="E20" s="19" t="s">
        <v>7</v>
      </c>
      <c r="F20" s="30"/>
      <c r="G20" s="30"/>
      <c r="H20" s="25"/>
      <c r="I20" s="26" t="s">
        <v>71</v>
      </c>
      <c r="J20" s="25"/>
      <c r="K20" s="25"/>
      <c r="L20" s="25" t="s">
        <v>72</v>
      </c>
      <c r="M20" s="25" t="s">
        <v>73</v>
      </c>
      <c r="N20" s="25"/>
      <c r="O20" s="25"/>
      <c r="P20" s="25"/>
      <c r="Q20" s="25" t="s">
        <v>74</v>
      </c>
      <c r="R20" s="25"/>
      <c r="S20" s="25"/>
      <c r="T20" s="25"/>
    </row>
    <row r="21" spans="1:27" ht="12" customHeight="1" x14ac:dyDescent="0.2">
      <c r="A21" s="15">
        <v>3</v>
      </c>
      <c r="B21" s="16" t="s">
        <v>15</v>
      </c>
      <c r="C21" s="17">
        <v>40991</v>
      </c>
      <c r="D21" s="18">
        <v>142</v>
      </c>
      <c r="E21" s="19" t="s">
        <v>16</v>
      </c>
      <c r="G21" s="30"/>
      <c r="H21" s="25"/>
      <c r="I21" s="25"/>
      <c r="J21" s="25"/>
      <c r="K21" s="26"/>
      <c r="L21" s="25" t="s">
        <v>75</v>
      </c>
      <c r="M21" s="25" t="s">
        <v>76</v>
      </c>
      <c r="N21" s="25"/>
      <c r="O21" s="25"/>
      <c r="P21" s="25"/>
      <c r="Q21" s="25" t="s">
        <v>77</v>
      </c>
      <c r="R21" s="25"/>
      <c r="S21" s="25"/>
      <c r="T21" s="25"/>
    </row>
    <row r="22" spans="1:27" ht="12" customHeight="1" x14ac:dyDescent="0.2">
      <c r="A22" s="15">
        <v>4</v>
      </c>
      <c r="B22" s="16" t="s">
        <v>19</v>
      </c>
      <c r="C22" s="17">
        <v>41222</v>
      </c>
      <c r="D22" s="18">
        <v>143</v>
      </c>
      <c r="E22" s="19" t="s">
        <v>7</v>
      </c>
      <c r="H22" s="26"/>
      <c r="I22" s="25"/>
      <c r="J22" s="25"/>
      <c r="K22" s="25"/>
      <c r="L22" s="25"/>
      <c r="M22" s="26" t="s">
        <v>78</v>
      </c>
      <c r="N22" s="25"/>
      <c r="O22" s="25"/>
      <c r="P22" s="25"/>
      <c r="Q22" s="25"/>
      <c r="R22" s="25"/>
      <c r="S22" s="25"/>
      <c r="T22" s="25"/>
    </row>
    <row r="23" spans="1:27" ht="12" customHeight="1" x14ac:dyDescent="0.2">
      <c r="A23" s="15">
        <v>5</v>
      </c>
      <c r="B23" s="16" t="s">
        <v>20</v>
      </c>
      <c r="C23" s="17">
        <v>41241</v>
      </c>
      <c r="D23" s="18">
        <v>169</v>
      </c>
      <c r="E23" s="19" t="s">
        <v>21</v>
      </c>
      <c r="G23" s="30"/>
      <c r="H23" s="25"/>
      <c r="I23" s="31"/>
      <c r="J23" s="32"/>
      <c r="K23" s="32"/>
      <c r="L23" s="32"/>
      <c r="M23" s="32"/>
      <c r="N23" s="32"/>
      <c r="O23" s="31"/>
      <c r="P23" s="32"/>
      <c r="Q23" s="32"/>
      <c r="R23" s="32"/>
      <c r="S23" s="32"/>
      <c r="T23" s="32"/>
    </row>
    <row r="24" spans="1:27" ht="12" customHeight="1" x14ac:dyDescent="0.2">
      <c r="A24" s="15">
        <v>6</v>
      </c>
      <c r="B24" s="16" t="s">
        <v>24</v>
      </c>
      <c r="C24" s="17">
        <v>41229</v>
      </c>
      <c r="D24" s="18">
        <v>116</v>
      </c>
      <c r="E24" s="19" t="s">
        <v>25</v>
      </c>
      <c r="H24" s="25"/>
      <c r="I24" s="32"/>
      <c r="J24" s="31"/>
      <c r="K24" s="32"/>
      <c r="L24" s="32"/>
      <c r="M24" s="32"/>
      <c r="N24" s="32"/>
      <c r="O24" s="32"/>
      <c r="P24" s="32"/>
      <c r="Q24" s="31"/>
      <c r="R24" s="32"/>
      <c r="S24" s="32"/>
      <c r="T24" s="32"/>
    </row>
    <row r="25" spans="1:27" ht="12" customHeight="1" x14ac:dyDescent="0.2">
      <c r="A25" s="15">
        <v>7</v>
      </c>
      <c r="B25" s="16" t="s">
        <v>29</v>
      </c>
      <c r="C25" s="17">
        <v>41093</v>
      </c>
      <c r="D25" s="18">
        <v>136</v>
      </c>
      <c r="E25" s="19" t="s">
        <v>7</v>
      </c>
      <c r="K25" s="4"/>
      <c r="S25" s="4"/>
    </row>
    <row r="26" spans="1:27" ht="12" customHeight="1" x14ac:dyDescent="0.2">
      <c r="A26" s="15">
        <v>8</v>
      </c>
      <c r="B26" s="16" t="s">
        <v>32</v>
      </c>
      <c r="C26" s="17">
        <v>41082</v>
      </c>
      <c r="D26" s="18">
        <v>93</v>
      </c>
      <c r="E26" s="19" t="s">
        <v>33</v>
      </c>
      <c r="L26" s="4"/>
      <c r="U26" s="4"/>
    </row>
    <row r="27" spans="1:27" ht="12" customHeight="1" x14ac:dyDescent="0.2">
      <c r="A27" s="15">
        <v>9</v>
      </c>
      <c r="B27" s="16" t="s">
        <v>36</v>
      </c>
      <c r="C27" s="17">
        <v>41089</v>
      </c>
      <c r="D27" s="18">
        <v>112</v>
      </c>
      <c r="E27" s="19" t="s">
        <v>37</v>
      </c>
      <c r="H27" s="33"/>
      <c r="K27" s="4"/>
      <c r="M27" s="4"/>
      <c r="W27" s="4"/>
    </row>
    <row r="28" spans="1:27" ht="12" customHeight="1" x14ac:dyDescent="0.2">
      <c r="A28" s="15">
        <v>10</v>
      </c>
      <c r="B28" s="16" t="s">
        <v>40</v>
      </c>
      <c r="C28" s="17">
        <v>41068</v>
      </c>
      <c r="D28" s="18">
        <v>93</v>
      </c>
      <c r="E28" s="19" t="s">
        <v>33</v>
      </c>
      <c r="N28" s="4"/>
      <c r="Y28" s="4"/>
    </row>
    <row r="29" spans="1:27" ht="12" customHeight="1" x14ac:dyDescent="0.2">
      <c r="A29" s="15">
        <v>11</v>
      </c>
      <c r="B29" s="16" t="s">
        <v>41</v>
      </c>
      <c r="C29" s="17">
        <v>40970</v>
      </c>
      <c r="D29" s="18">
        <v>86</v>
      </c>
      <c r="E29" s="19" t="s">
        <v>33</v>
      </c>
      <c r="O29" s="4"/>
      <c r="AA29" s="4"/>
    </row>
    <row r="30" spans="1:27" ht="12" customHeight="1" x14ac:dyDescent="0.2">
      <c r="A30" s="15">
        <v>12</v>
      </c>
      <c r="B30" s="16" t="s">
        <v>45</v>
      </c>
      <c r="C30" s="17">
        <v>41215</v>
      </c>
      <c r="D30" s="18">
        <v>101</v>
      </c>
      <c r="E30" s="19" t="s">
        <v>33</v>
      </c>
    </row>
    <row r="31" spans="1:27" ht="12" customHeight="1" thickBot="1" x14ac:dyDescent="0.25">
      <c r="A31" s="20">
        <v>13</v>
      </c>
      <c r="B31" s="21" t="s">
        <v>48</v>
      </c>
      <c r="C31" s="22">
        <v>41222</v>
      </c>
      <c r="D31" s="23">
        <v>150</v>
      </c>
      <c r="E31" s="24" t="s">
        <v>49</v>
      </c>
    </row>
    <row r="32" spans="1:27" ht="12" customHeight="1" x14ac:dyDescent="0.25">
      <c r="A32"/>
      <c r="B32"/>
      <c r="C32"/>
      <c r="D32"/>
      <c r="E32"/>
      <c r="I32" s="30"/>
      <c r="M32" s="4"/>
    </row>
    <row r="33" spans="1:17" ht="12" customHeight="1" x14ac:dyDescent="0.25">
      <c r="A33"/>
      <c r="B33"/>
      <c r="C33"/>
      <c r="D33"/>
      <c r="E33"/>
    </row>
    <row r="34" spans="1:17" ht="12" customHeight="1" x14ac:dyDescent="0.25">
      <c r="A34"/>
      <c r="B34"/>
      <c r="C34"/>
      <c r="D34"/>
      <c r="E34"/>
    </row>
    <row r="35" spans="1:17" ht="12" customHeight="1" x14ac:dyDescent="0.25">
      <c r="A35"/>
      <c r="B35"/>
      <c r="C35"/>
      <c r="D35"/>
      <c r="E35"/>
    </row>
    <row r="36" spans="1:17" ht="12" customHeight="1" x14ac:dyDescent="0.25">
      <c r="A36"/>
      <c r="B36"/>
      <c r="C36"/>
      <c r="D36"/>
      <c r="E36"/>
    </row>
    <row r="37" spans="1:17" ht="12" customHeight="1" x14ac:dyDescent="0.25">
      <c r="A37"/>
      <c r="B37"/>
      <c r="C37"/>
      <c r="D37"/>
      <c r="E37"/>
    </row>
    <row r="38" spans="1:17" ht="12" customHeight="1" x14ac:dyDescent="0.25">
      <c r="J38" s="30"/>
      <c r="O38" s="4"/>
    </row>
    <row r="45" spans="1:17" ht="12" customHeight="1" x14ac:dyDescent="0.25">
      <c r="K45" s="4"/>
      <c r="Q45" s="4"/>
    </row>
    <row r="53" spans="12:21" ht="12" customHeight="1" x14ac:dyDescent="0.25">
      <c r="L53" s="4"/>
      <c r="S53" s="4"/>
    </row>
    <row r="62" spans="12:21" ht="12" customHeight="1" x14ac:dyDescent="0.25">
      <c r="M62" s="4"/>
      <c r="U62" s="4"/>
    </row>
    <row r="72" spans="14:23" ht="12" customHeight="1" x14ac:dyDescent="0.25">
      <c r="N72" s="4"/>
      <c r="W72" s="4"/>
    </row>
    <row r="83" spans="15:27" ht="12" customHeight="1" x14ac:dyDescent="0.25">
      <c r="O83" s="4"/>
      <c r="Y83" s="4"/>
    </row>
    <row r="95" spans="15:27" ht="12" customHeight="1" x14ac:dyDescent="0.25">
      <c r="AA95" s="4"/>
    </row>
  </sheetData>
  <dataConsolidate link="1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13FB37-96BD-449E-AE97-2D567A9F2D41}">
  <sheetPr codeName="Sheet1"/>
  <dimension ref="A4:D15"/>
  <sheetViews>
    <sheetView workbookViewId="0">
      <selection activeCell="B4" sqref="B4"/>
    </sheetView>
  </sheetViews>
  <sheetFormatPr defaultRowHeight="15" x14ac:dyDescent="0.25"/>
  <sheetData>
    <row r="4" spans="1:4" x14ac:dyDescent="0.25">
      <c r="A4" t="s">
        <v>218</v>
      </c>
      <c r="B4" t="s">
        <v>214</v>
      </c>
      <c r="C4" t="s">
        <v>219</v>
      </c>
      <c r="D4" t="s">
        <v>220</v>
      </c>
    </row>
    <row r="5" spans="1:4" x14ac:dyDescent="0.25">
      <c r="A5" t="s">
        <v>206</v>
      </c>
      <c r="B5" t="s">
        <v>195</v>
      </c>
      <c r="C5">
        <v>1</v>
      </c>
      <c r="D5">
        <v>488</v>
      </c>
    </row>
    <row r="6" spans="1:4" x14ac:dyDescent="0.25">
      <c r="A6" t="s">
        <v>207</v>
      </c>
      <c r="B6" t="s">
        <v>196</v>
      </c>
      <c r="C6">
        <v>2</v>
      </c>
      <c r="D6">
        <v>498</v>
      </c>
    </row>
    <row r="7" spans="1:4" x14ac:dyDescent="0.25">
      <c r="A7" t="s">
        <v>208</v>
      </c>
      <c r="B7" t="s">
        <v>197</v>
      </c>
      <c r="C7">
        <v>2</v>
      </c>
      <c r="D7">
        <v>194</v>
      </c>
    </row>
    <row r="8" spans="1:4" x14ac:dyDescent="0.25">
      <c r="A8" t="s">
        <v>209</v>
      </c>
      <c r="B8" t="s">
        <v>198</v>
      </c>
      <c r="C8">
        <v>1</v>
      </c>
      <c r="D8">
        <v>571</v>
      </c>
    </row>
    <row r="9" spans="1:4" x14ac:dyDescent="0.25">
      <c r="A9" t="s">
        <v>210</v>
      </c>
      <c r="B9" t="s">
        <v>199</v>
      </c>
      <c r="C9">
        <v>2</v>
      </c>
      <c r="D9">
        <v>653</v>
      </c>
    </row>
    <row r="10" spans="1:4" x14ac:dyDescent="0.25">
      <c r="A10" t="s">
        <v>211</v>
      </c>
      <c r="B10" t="s">
        <v>200</v>
      </c>
      <c r="C10">
        <v>2</v>
      </c>
      <c r="D10">
        <v>663</v>
      </c>
    </row>
    <row r="11" spans="1:4" x14ac:dyDescent="0.25">
      <c r="A11" t="s">
        <v>212</v>
      </c>
      <c r="B11" t="s">
        <v>201</v>
      </c>
      <c r="C11">
        <v>1</v>
      </c>
      <c r="D11">
        <v>388</v>
      </c>
    </row>
    <row r="12" spans="1:4" x14ac:dyDescent="0.25">
      <c r="A12" t="s">
        <v>213</v>
      </c>
      <c r="B12" t="s">
        <v>202</v>
      </c>
      <c r="C12">
        <v>1</v>
      </c>
      <c r="D12">
        <v>699</v>
      </c>
    </row>
    <row r="13" spans="1:4" x14ac:dyDescent="0.25">
      <c r="A13" t="s">
        <v>215</v>
      </c>
      <c r="B13" t="s">
        <v>203</v>
      </c>
      <c r="C13">
        <v>3</v>
      </c>
      <c r="D13">
        <v>379</v>
      </c>
    </row>
    <row r="14" spans="1:4" x14ac:dyDescent="0.25">
      <c r="A14" t="s">
        <v>216</v>
      </c>
      <c r="B14" t="s">
        <v>204</v>
      </c>
      <c r="C14">
        <v>3</v>
      </c>
      <c r="D14">
        <v>351</v>
      </c>
    </row>
    <row r="15" spans="1:4" x14ac:dyDescent="0.25">
      <c r="A15" t="s">
        <v>217</v>
      </c>
      <c r="B15" t="s">
        <v>205</v>
      </c>
      <c r="C15">
        <v>2</v>
      </c>
      <c r="D15">
        <v>971</v>
      </c>
    </row>
  </sheetData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Module6.Try1">
                <anchor moveWithCells="1" sizeWithCells="1">
                  <from>
                    <xdr:col>1</xdr:col>
                    <xdr:colOff>0</xdr:colOff>
                    <xdr:row>16</xdr:row>
                    <xdr:rowOff>0</xdr:rowOff>
                  </from>
                  <to>
                    <xdr:col>3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Module6.Try1">
                <anchor moveWithCells="1" sizeWithCells="1">
                  <from>
                    <xdr:col>1</xdr:col>
                    <xdr:colOff>0</xdr:colOff>
                    <xdr:row>19</xdr:row>
                    <xdr:rowOff>0</xdr:rowOff>
                  </from>
                  <to>
                    <xdr:col>3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E4585-E4A3-4D7C-923B-48F39800DDE8}">
  <sheetPr codeName="Sheet4"/>
  <dimension ref="A1:T37"/>
  <sheetViews>
    <sheetView workbookViewId="0">
      <selection activeCell="B1" sqref="B1:B7"/>
    </sheetView>
  </sheetViews>
  <sheetFormatPr defaultColWidth="8.7109375" defaultRowHeight="12" customHeight="1" x14ac:dyDescent="0.2"/>
  <cols>
    <col min="1" max="1" width="9.28515625" style="42" bestFit="1" customWidth="1"/>
    <col min="2" max="2" width="9.140625" style="42" customWidth="1"/>
    <col min="3" max="3" width="11.42578125" style="42" customWidth="1"/>
    <col min="4" max="4" width="6.7109375" style="42" customWidth="1"/>
    <col min="5" max="5" width="10.42578125" style="42" bestFit="1" customWidth="1"/>
    <col min="6" max="7" width="6.7109375" style="42" customWidth="1"/>
    <col min="8" max="9" width="8.7109375" style="42"/>
    <col min="10" max="11" width="9.140625" style="42" customWidth="1"/>
    <col min="12" max="13" width="8.7109375" style="42"/>
    <col min="14" max="14" width="9.28515625" style="42" bestFit="1" customWidth="1"/>
    <col min="15" max="16384" width="8.7109375" style="42"/>
  </cols>
  <sheetData>
    <row r="1" spans="1:16" ht="12" customHeight="1" x14ac:dyDescent="0.2">
      <c r="A1" s="42">
        <v>6</v>
      </c>
      <c r="B1" s="42" t="s">
        <v>80</v>
      </c>
      <c r="C1" s="42">
        <v>88</v>
      </c>
      <c r="D1" s="42">
        <v>3</v>
      </c>
      <c r="E1" s="42">
        <v>264</v>
      </c>
      <c r="F1" s="42">
        <v>264</v>
      </c>
      <c r="G1" s="42">
        <v>264</v>
      </c>
    </row>
    <row r="2" spans="1:16" ht="12" customHeight="1" x14ac:dyDescent="0.2">
      <c r="A2" s="42">
        <v>9</v>
      </c>
      <c r="B2" s="42" t="s">
        <v>81</v>
      </c>
      <c r="C2" s="42">
        <v>9</v>
      </c>
      <c r="D2" s="42">
        <v>3</v>
      </c>
      <c r="E2" s="42">
        <v>36</v>
      </c>
      <c r="F2" s="42">
        <v>36</v>
      </c>
      <c r="G2" s="42">
        <v>36</v>
      </c>
    </row>
    <row r="3" spans="1:16" ht="12" customHeight="1" x14ac:dyDescent="0.2">
      <c r="A3" s="42">
        <v>2</v>
      </c>
      <c r="B3" s="42" t="s">
        <v>82</v>
      </c>
      <c r="C3" s="42">
        <v>4545</v>
      </c>
      <c r="D3" s="42">
        <v>3</v>
      </c>
      <c r="E3" s="42">
        <v>27</v>
      </c>
      <c r="F3" s="42">
        <v>27</v>
      </c>
      <c r="G3" s="42">
        <v>27</v>
      </c>
    </row>
    <row r="4" spans="1:16" ht="12" customHeight="1" x14ac:dyDescent="0.2">
      <c r="A4" s="42">
        <v>0</v>
      </c>
      <c r="B4" s="42" t="s">
        <v>83</v>
      </c>
      <c r="C4" s="42">
        <v>7</v>
      </c>
      <c r="D4" s="42">
        <v>3</v>
      </c>
      <c r="E4" s="42">
        <v>27</v>
      </c>
      <c r="F4" s="42">
        <v>27</v>
      </c>
      <c r="G4" s="42">
        <v>27</v>
      </c>
    </row>
    <row r="5" spans="1:16" ht="12" customHeight="1" x14ac:dyDescent="0.2">
      <c r="A5" s="42">
        <v>6</v>
      </c>
      <c r="B5" s="42" t="s">
        <v>84</v>
      </c>
      <c r="C5" s="42">
        <v>4</v>
      </c>
      <c r="D5" s="42">
        <v>1</v>
      </c>
      <c r="E5" s="42">
        <v>27</v>
      </c>
      <c r="F5" s="42">
        <v>27</v>
      </c>
      <c r="G5" s="42">
        <v>27</v>
      </c>
    </row>
    <row r="6" spans="1:16" ht="12" customHeight="1" x14ac:dyDescent="0.2">
      <c r="A6" s="42">
        <v>9</v>
      </c>
      <c r="B6" s="42" t="s">
        <v>85</v>
      </c>
      <c r="C6" s="42">
        <v>2</v>
      </c>
      <c r="D6" s="42">
        <v>3</v>
      </c>
      <c r="E6" s="42">
        <v>21</v>
      </c>
      <c r="F6" s="42">
        <v>21</v>
      </c>
      <c r="G6" s="42">
        <v>21</v>
      </c>
    </row>
    <row r="7" spans="1:16" ht="12" customHeight="1" x14ac:dyDescent="0.2">
      <c r="A7" s="42">
        <v>5</v>
      </c>
      <c r="B7" s="42" t="s">
        <v>79</v>
      </c>
      <c r="C7" s="42">
        <v>1</v>
      </c>
      <c r="D7" s="42">
        <v>6</v>
      </c>
      <c r="E7" s="42">
        <v>9</v>
      </c>
      <c r="F7" s="42">
        <v>9</v>
      </c>
      <c r="G7" s="42">
        <v>9</v>
      </c>
    </row>
    <row r="9" spans="1:16" ht="12" customHeight="1" thickBot="1" x14ac:dyDescent="0.3">
      <c r="A9" s="42">
        <v>11.7</v>
      </c>
      <c r="C9" s="43">
        <v>11.5</v>
      </c>
      <c r="D9" s="44"/>
      <c r="E9" s="42" t="s">
        <v>86</v>
      </c>
      <c r="G9" s="42">
        <v>-12</v>
      </c>
    </row>
    <row r="10" spans="1:16" ht="12" customHeight="1" x14ac:dyDescent="0.25">
      <c r="A10" s="45">
        <v>11</v>
      </c>
      <c r="C10" s="46">
        <v>999999999999998</v>
      </c>
      <c r="D10" s="44"/>
      <c r="E10" s="45">
        <v>67.009</v>
      </c>
      <c r="G10" s="45">
        <v>0</v>
      </c>
      <c r="I10" s="47"/>
    </row>
    <row r="11" spans="1:16" ht="12" customHeight="1" x14ac:dyDescent="0.25">
      <c r="A11" s="55">
        <v>43831</v>
      </c>
      <c r="C11" s="48">
        <v>-999999999999998</v>
      </c>
      <c r="D11" s="44"/>
      <c r="E11" s="48">
        <v>-9987.0002100000002</v>
      </c>
      <c r="G11" s="48">
        <v>3.0000000000000001E-3</v>
      </c>
      <c r="I11" s="49"/>
      <c r="N11" s="59">
        <v>29696</v>
      </c>
      <c r="O11" s="42" t="e">
        <f>TEXT(N11,"dd/mm/yy")</f>
        <v>#VALUE!</v>
      </c>
      <c r="P11" s="42" t="e">
        <f>TEXT(N11,"dd/mm/yy")</f>
        <v>#VALUE!</v>
      </c>
    </row>
    <row r="12" spans="1:16" ht="12" customHeight="1" x14ac:dyDescent="0.25">
      <c r="A12" s="48">
        <v>16</v>
      </c>
      <c r="C12" s="50">
        <v>1</v>
      </c>
      <c r="D12" s="44"/>
      <c r="E12" s="48">
        <v>2</v>
      </c>
      <c r="G12" s="48">
        <v>98</v>
      </c>
      <c r="I12" s="49"/>
    </row>
    <row r="13" spans="1:16" ht="12" customHeight="1" x14ac:dyDescent="0.25">
      <c r="A13" s="51">
        <v>0</v>
      </c>
      <c r="C13" s="51">
        <v>0</v>
      </c>
      <c r="D13" s="44"/>
      <c r="E13" s="48">
        <v>-7.0002000000000004</v>
      </c>
      <c r="G13" s="48">
        <v>62.67</v>
      </c>
      <c r="I13" s="49"/>
    </row>
    <row r="14" spans="1:16" ht="12" customHeight="1" x14ac:dyDescent="0.25">
      <c r="A14" s="48">
        <v>-13</v>
      </c>
      <c r="C14" s="56">
        <v>43831</v>
      </c>
      <c r="D14" s="44"/>
      <c r="E14" s="55">
        <v>43831</v>
      </c>
      <c r="G14" s="48">
        <v>100</v>
      </c>
      <c r="I14" s="49"/>
    </row>
    <row r="15" spans="1:16" ht="12" customHeight="1" thickBot="1" x14ac:dyDescent="0.25">
      <c r="A15" s="52">
        <v>-14</v>
      </c>
      <c r="C15" s="53">
        <v>-101</v>
      </c>
      <c r="E15" s="52">
        <v>78</v>
      </c>
      <c r="G15" s="52">
        <v>99.998999999999995</v>
      </c>
      <c r="I15" s="54"/>
    </row>
    <row r="16" spans="1:16" ht="12" customHeight="1" x14ac:dyDescent="0.2">
      <c r="A16" s="42">
        <v>-14.0801</v>
      </c>
      <c r="C16" s="42">
        <v>-45.14</v>
      </c>
      <c r="E16" s="42" t="s">
        <v>87</v>
      </c>
      <c r="G16" s="42">
        <v>100.01</v>
      </c>
    </row>
    <row r="17" spans="1:20" ht="12" customHeight="1" thickBot="1" x14ac:dyDescent="0.25">
      <c r="E17" s="42" t="s">
        <v>90</v>
      </c>
      <c r="N17" s="42" t="s">
        <v>94</v>
      </c>
      <c r="P17" s="42">
        <f>FIND("o",N17,3)</f>
        <v>5</v>
      </c>
    </row>
    <row r="18" spans="1:20" ht="12" customHeight="1" thickBot="1" x14ac:dyDescent="0.25">
      <c r="E18" s="45">
        <v>99999999999995</v>
      </c>
      <c r="N18" s="60">
        <v>67</v>
      </c>
      <c r="P18" s="42" t="b">
        <f>ISNUMBER(N18)</f>
        <v>1</v>
      </c>
      <c r="Q18" s="42" t="b">
        <f>ISTEXT(N18)</f>
        <v>0</v>
      </c>
      <c r="R18" s="42">
        <f>FIND("/",TEXT(N18,"jj/mm/aaaa"),1)</f>
        <v>3</v>
      </c>
      <c r="S18" s="42" t="b">
        <f>IF(ISERROR(FIND("/",TEXT(N18,"jj/mm/aaaa"),1))=TRUE,TRUE,FALSE)</f>
        <v>0</v>
      </c>
      <c r="T18" s="42" t="b">
        <f>AND(N18=INT(N18),IF(ISERROR(FIND("/",TEXT(N18,"jj/mm/aaaa"),1)=TRUE),TRUE,FALSE))</f>
        <v>0</v>
      </c>
    </row>
    <row r="19" spans="1:20" ht="12" customHeight="1" thickBot="1" x14ac:dyDescent="0.25">
      <c r="B19" s="57"/>
      <c r="D19" s="58"/>
      <c r="E19" s="48">
        <v>99999999992.076004</v>
      </c>
      <c r="N19" s="59">
        <v>44216</v>
      </c>
      <c r="P19" s="60" t="str">
        <f>TEXT(N18,"jj/mm/aaaa")</f>
        <v>07/03/1900</v>
      </c>
    </row>
    <row r="20" spans="1:20" ht="12" customHeight="1" thickBot="1" x14ac:dyDescent="0.3">
      <c r="B20"/>
      <c r="D20" s="58"/>
      <c r="E20" s="48">
        <v>76.09</v>
      </c>
    </row>
    <row r="21" spans="1:20" ht="12" customHeight="1" thickBot="1" x14ac:dyDescent="0.25">
      <c r="B21" s="61" t="s">
        <v>98</v>
      </c>
      <c r="D21" s="58"/>
      <c r="E21" s="55">
        <v>43831</v>
      </c>
      <c r="J21" s="57"/>
    </row>
    <row r="22" spans="1:20" ht="12" customHeight="1" x14ac:dyDescent="0.2">
      <c r="B22" s="61" t="s">
        <v>96</v>
      </c>
      <c r="D22" s="58"/>
      <c r="E22" s="48"/>
    </row>
    <row r="23" spans="1:20" ht="12" customHeight="1" thickBot="1" x14ac:dyDescent="0.25">
      <c r="B23" s="61" t="s">
        <v>93</v>
      </c>
      <c r="E23" s="52"/>
      <c r="O23" s="42" t="str">
        <f>TEXT(N18,"0")</f>
        <v>67</v>
      </c>
      <c r="P23" s="42" t="b">
        <f>ISTEXT(O23)</f>
        <v>1</v>
      </c>
      <c r="Q23" s="42" t="b">
        <f>ISNUMBER(O23)</f>
        <v>0</v>
      </c>
      <c r="R23" s="42" t="b">
        <f>ISTEXT(N18)</f>
        <v>0</v>
      </c>
    </row>
    <row r="24" spans="1:20" ht="12" customHeight="1" x14ac:dyDescent="0.25">
      <c r="B24" s="61" t="s">
        <v>88</v>
      </c>
      <c r="J24"/>
      <c r="K24"/>
      <c r="O24" s="42" t="str">
        <f>TEXT(N19,"0")</f>
        <v>44216</v>
      </c>
    </row>
    <row r="25" spans="1:20" ht="12" customHeight="1" x14ac:dyDescent="0.25">
      <c r="A25" s="44"/>
      <c r="B25" s="61" t="s">
        <v>91</v>
      </c>
      <c r="C25" s="44"/>
      <c r="D25" s="44"/>
      <c r="E25" s="44"/>
      <c r="F25" s="44"/>
      <c r="G25" s="44"/>
      <c r="H25" s="44"/>
      <c r="I25" s="44"/>
      <c r="J25" s="41" t="s">
        <v>94</v>
      </c>
      <c r="K25"/>
    </row>
    <row r="26" spans="1:20" ht="12" customHeight="1" x14ac:dyDescent="0.25">
      <c r="A26" s="44"/>
      <c r="B26" s="61" t="s">
        <v>89</v>
      </c>
      <c r="C26" s="44"/>
      <c r="D26" s="44"/>
      <c r="E26" s="44"/>
      <c r="F26" s="44"/>
      <c r="G26" s="44"/>
      <c r="H26" s="44"/>
      <c r="I26" s="44"/>
      <c r="J26" s="41" t="s">
        <v>88</v>
      </c>
      <c r="K26"/>
    </row>
    <row r="27" spans="1:20" ht="12" customHeight="1" x14ac:dyDescent="0.25">
      <c r="A27" s="44"/>
      <c r="B27" s="61" t="s">
        <v>92</v>
      </c>
      <c r="C27" s="44"/>
      <c r="D27" s="44"/>
      <c r="E27" s="44"/>
      <c r="F27" s="44"/>
      <c r="G27" s="44"/>
      <c r="H27" s="44"/>
      <c r="I27" s="44"/>
      <c r="J27" s="41" t="s">
        <v>91</v>
      </c>
      <c r="K27"/>
    </row>
    <row r="28" spans="1:20" ht="12" customHeight="1" x14ac:dyDescent="0.25">
      <c r="A28" s="44"/>
      <c r="B28" s="62"/>
      <c r="C28" s="44"/>
      <c r="D28" s="44"/>
      <c r="E28" s="44"/>
      <c r="F28" s="44"/>
      <c r="G28" s="44"/>
      <c r="H28" s="44"/>
      <c r="I28" s="44"/>
      <c r="J28" s="41" t="s">
        <v>95</v>
      </c>
      <c r="K28"/>
    </row>
    <row r="29" spans="1:20" s="44" customFormat="1" ht="12" customHeight="1" x14ac:dyDescent="0.25">
      <c r="B29" s="61"/>
      <c r="J29" s="42" t="s">
        <v>97</v>
      </c>
    </row>
    <row r="30" spans="1:20" s="44" customFormat="1" ht="12" customHeight="1" x14ac:dyDescent="0.25">
      <c r="B30" s="62"/>
    </row>
    <row r="31" spans="1:20" s="44" customFormat="1" ht="12" customHeight="1" x14ac:dyDescent="0.25">
      <c r="B31" s="41"/>
    </row>
    <row r="32" spans="1:20" s="44" customFormat="1" ht="12" customHeight="1" x14ac:dyDescent="0.25">
      <c r="B32" s="41"/>
    </row>
    <row r="33" spans="1:9" s="44" customFormat="1" ht="12" customHeight="1" x14ac:dyDescent="0.25">
      <c r="B33" s="41"/>
    </row>
    <row r="34" spans="1:9" ht="12" customHeight="1" x14ac:dyDescent="0.25">
      <c r="A34" s="44"/>
      <c r="B34" s="44"/>
      <c r="C34" s="44"/>
      <c r="D34" s="44"/>
      <c r="E34" s="44"/>
      <c r="F34" s="44"/>
      <c r="G34" s="44"/>
      <c r="H34" s="44"/>
      <c r="I34" s="44"/>
    </row>
    <row r="35" spans="1:9" ht="12" customHeight="1" x14ac:dyDescent="0.25">
      <c r="A35" s="44"/>
      <c r="B35" s="44"/>
      <c r="C35" s="44"/>
      <c r="D35" s="44"/>
      <c r="E35" s="44"/>
      <c r="F35" s="44"/>
      <c r="G35" s="44"/>
      <c r="H35" s="44"/>
      <c r="I35" s="44"/>
    </row>
    <row r="36" spans="1:9" ht="12" customHeight="1" x14ac:dyDescent="0.25">
      <c r="A36" s="44"/>
      <c r="B36" s="44"/>
      <c r="C36" s="44"/>
      <c r="D36" s="44"/>
      <c r="E36" s="44"/>
      <c r="F36" s="44"/>
      <c r="G36" s="44"/>
      <c r="H36" s="44"/>
      <c r="I36" s="44"/>
    </row>
    <row r="37" spans="1:9" ht="12" customHeight="1" x14ac:dyDescent="0.25">
      <c r="B37" s="44"/>
    </row>
  </sheetData>
  <dataValidations count="1">
    <dataValidation type="list" allowBlank="1" showInputMessage="1" showErrorMessage="1" errorTitle="ERROR" error="Select a value from the dropdown list." sqref="B19" xr:uid="{C8BC9FCB-FAA1-4721-B058-74C5925A6B2A}">
      <formula1>INDIRECT("Table5[Column1]")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2E4FC-36B3-47C2-8816-7205043EF1BD}">
  <sheetPr codeName="Sheet7"/>
  <dimension ref="A1:AA37"/>
  <sheetViews>
    <sheetView workbookViewId="0">
      <selection activeCell="N15" sqref="N15"/>
    </sheetView>
  </sheetViews>
  <sheetFormatPr defaultColWidth="10.7109375" defaultRowHeight="12" customHeight="1" x14ac:dyDescent="0.2"/>
  <cols>
    <col min="1" max="1" width="9.28515625" style="74" customWidth="1"/>
    <col min="2" max="2" width="7.7109375" style="63" customWidth="1"/>
    <col min="3" max="3" width="1.7109375" style="65" customWidth="1"/>
    <col min="4" max="4" width="2.7109375" style="63" customWidth="1"/>
    <col min="5" max="5" width="9.28515625" style="74" customWidth="1"/>
    <col min="6" max="6" width="7.7109375" style="63" customWidth="1"/>
    <col min="7" max="7" width="2.7109375" style="64" customWidth="1"/>
    <col min="8" max="8" width="9.28515625" style="74" customWidth="1"/>
    <col min="9" max="9" width="7.7109375" style="63" customWidth="1"/>
    <col min="10" max="10" width="2.7109375" style="63" customWidth="1"/>
    <col min="11" max="11" width="9.28515625" style="74" customWidth="1"/>
    <col min="12" max="12" width="7.7109375" style="63" customWidth="1"/>
    <col min="13" max="13" width="2.7109375" style="63" customWidth="1"/>
    <col min="14" max="14" width="9.28515625" style="74" customWidth="1"/>
    <col min="15" max="15" width="7.7109375" style="63" customWidth="1"/>
    <col min="16" max="16" width="2.7109375" style="63" customWidth="1"/>
    <col min="17" max="17" width="9.28515625" style="74" customWidth="1"/>
    <col min="18" max="18" width="7.7109375" style="63" customWidth="1"/>
    <col min="19" max="19" width="2.7109375" style="63" customWidth="1"/>
    <col min="20" max="20" width="9.28515625" style="74" customWidth="1"/>
    <col min="21" max="21" width="7.7109375" style="63" customWidth="1"/>
    <col min="22" max="22" width="2.7109375" style="63" customWidth="1"/>
    <col min="23" max="23" width="9.28515625" style="74" customWidth="1"/>
    <col min="24" max="24" width="7.7109375" style="63" customWidth="1"/>
    <col min="25" max="25" width="2.7109375" style="63" customWidth="1"/>
    <col min="26" max="26" width="9.28515625" style="74" customWidth="1"/>
    <col min="27" max="27" width="7.7109375" style="63" customWidth="1"/>
    <col min="28" max="16384" width="10.7109375" style="63"/>
  </cols>
  <sheetData>
    <row r="1" spans="1:27" ht="12" customHeight="1" x14ac:dyDescent="0.2">
      <c r="A1" s="142">
        <v>44229</v>
      </c>
      <c r="B1" s="69" t="s">
        <v>99</v>
      </c>
      <c r="D1" s="64"/>
      <c r="E1" s="140">
        <v>44229</v>
      </c>
      <c r="F1" s="69" t="s">
        <v>99</v>
      </c>
      <c r="H1" s="140">
        <v>44229</v>
      </c>
      <c r="I1" s="69" t="s">
        <v>99</v>
      </c>
      <c r="K1" s="68">
        <v>44229</v>
      </c>
      <c r="L1" s="69" t="s">
        <v>99</v>
      </c>
      <c r="N1" s="140">
        <v>44229</v>
      </c>
      <c r="O1" s="69" t="s">
        <v>99</v>
      </c>
      <c r="Q1" s="72">
        <v>44229</v>
      </c>
      <c r="R1" s="69" t="s">
        <v>99</v>
      </c>
      <c r="T1" s="140">
        <v>44229</v>
      </c>
      <c r="U1" s="69" t="s">
        <v>99</v>
      </c>
      <c r="W1" s="72">
        <v>44229</v>
      </c>
      <c r="X1" s="69" t="s">
        <v>99</v>
      </c>
      <c r="Z1" s="72">
        <v>44229</v>
      </c>
      <c r="AA1" s="69" t="s">
        <v>99</v>
      </c>
    </row>
    <row r="2" spans="1:27" ht="12" customHeight="1" x14ac:dyDescent="0.2">
      <c r="A2" s="142"/>
      <c r="B2" s="69" t="s">
        <v>104</v>
      </c>
      <c r="D2" s="64"/>
      <c r="E2" s="141"/>
      <c r="F2" s="69" t="s">
        <v>104</v>
      </c>
      <c r="H2" s="146"/>
      <c r="I2" s="69" t="s">
        <v>104</v>
      </c>
      <c r="K2" s="147">
        <v>44229</v>
      </c>
      <c r="L2" s="69" t="s">
        <v>104</v>
      </c>
      <c r="N2" s="146"/>
      <c r="O2" s="69" t="s">
        <v>104</v>
      </c>
      <c r="Q2" s="72">
        <v>44229</v>
      </c>
      <c r="R2" s="69" t="s">
        <v>104</v>
      </c>
      <c r="T2" s="146"/>
      <c r="U2" s="69" t="s">
        <v>104</v>
      </c>
      <c r="W2" s="72">
        <v>44229</v>
      </c>
      <c r="X2" s="69" t="s">
        <v>104</v>
      </c>
      <c r="Z2" s="72">
        <v>44229</v>
      </c>
      <c r="AA2" s="69" t="s">
        <v>104</v>
      </c>
    </row>
    <row r="3" spans="1:27" ht="12" customHeight="1" x14ac:dyDescent="0.2">
      <c r="A3" s="142"/>
      <c r="B3" s="63" t="s">
        <v>103</v>
      </c>
      <c r="D3" s="64"/>
      <c r="E3" s="72">
        <v>44229</v>
      </c>
      <c r="F3" s="63" t="s">
        <v>103</v>
      </c>
      <c r="H3" s="141"/>
      <c r="I3" s="63" t="s">
        <v>103</v>
      </c>
      <c r="K3" s="148"/>
      <c r="L3" s="63" t="s">
        <v>103</v>
      </c>
      <c r="N3" s="141"/>
      <c r="O3" s="63" t="s">
        <v>103</v>
      </c>
      <c r="Q3" s="72">
        <v>44229</v>
      </c>
      <c r="R3" s="63" t="s">
        <v>103</v>
      </c>
      <c r="T3" s="146"/>
      <c r="U3" s="63" t="s">
        <v>103</v>
      </c>
      <c r="W3" s="72">
        <v>44229</v>
      </c>
      <c r="X3" s="63" t="s">
        <v>103</v>
      </c>
      <c r="Z3" s="72">
        <v>44229</v>
      </c>
      <c r="AA3" s="63" t="s">
        <v>103</v>
      </c>
    </row>
    <row r="4" spans="1:27" ht="12" customHeight="1" x14ac:dyDescent="0.2">
      <c r="A4" s="142"/>
      <c r="B4" s="63" t="s">
        <v>100</v>
      </c>
      <c r="D4" s="64"/>
      <c r="E4" s="72">
        <v>44229</v>
      </c>
      <c r="F4" s="63" t="s">
        <v>100</v>
      </c>
      <c r="H4" s="72">
        <v>44229</v>
      </c>
      <c r="I4" s="63" t="s">
        <v>100</v>
      </c>
      <c r="K4" s="149"/>
      <c r="L4" s="63" t="s">
        <v>100</v>
      </c>
      <c r="N4" s="140">
        <v>44229</v>
      </c>
      <c r="O4" s="63" t="s">
        <v>100</v>
      </c>
      <c r="Q4" s="140">
        <v>44229</v>
      </c>
      <c r="R4" s="63" t="s">
        <v>100</v>
      </c>
      <c r="T4" s="146"/>
      <c r="U4" s="63" t="s">
        <v>100</v>
      </c>
      <c r="W4" s="72">
        <v>44229</v>
      </c>
      <c r="X4" s="63" t="s">
        <v>100</v>
      </c>
      <c r="Z4" s="72">
        <v>44229</v>
      </c>
      <c r="AA4" s="63" t="s">
        <v>100</v>
      </c>
    </row>
    <row r="5" spans="1:27" ht="12" customHeight="1" x14ac:dyDescent="0.2">
      <c r="A5" s="142"/>
      <c r="B5" s="63" t="s">
        <v>102</v>
      </c>
      <c r="D5" s="64"/>
      <c r="E5" s="140">
        <v>44229</v>
      </c>
      <c r="F5" s="63" t="s">
        <v>102</v>
      </c>
      <c r="H5" s="72">
        <v>44229</v>
      </c>
      <c r="I5" s="63" t="s">
        <v>102</v>
      </c>
      <c r="K5" s="140">
        <v>44229</v>
      </c>
      <c r="L5" s="63" t="s">
        <v>102</v>
      </c>
      <c r="N5" s="146"/>
      <c r="O5" s="63" t="s">
        <v>102</v>
      </c>
      <c r="Q5" s="146"/>
      <c r="R5" s="63" t="s">
        <v>102</v>
      </c>
      <c r="T5" s="146"/>
      <c r="U5" s="63" t="s">
        <v>102</v>
      </c>
      <c r="W5" s="72">
        <v>44229</v>
      </c>
      <c r="X5" s="63" t="s">
        <v>102</v>
      </c>
      <c r="Z5" s="72">
        <v>44229</v>
      </c>
      <c r="AA5" s="63" t="s">
        <v>102</v>
      </c>
    </row>
    <row r="6" spans="1:27" ht="12" customHeight="1" x14ac:dyDescent="0.2">
      <c r="A6" s="142"/>
      <c r="B6" s="63" t="s">
        <v>103</v>
      </c>
      <c r="D6" s="64"/>
      <c r="E6" s="141"/>
      <c r="F6" s="63" t="s">
        <v>103</v>
      </c>
      <c r="H6" s="72">
        <v>44229</v>
      </c>
      <c r="I6" s="63" t="s">
        <v>103</v>
      </c>
      <c r="K6" s="146"/>
      <c r="L6" s="63" t="s">
        <v>103</v>
      </c>
      <c r="N6" s="141"/>
      <c r="O6" s="63" t="s">
        <v>103</v>
      </c>
      <c r="Q6" s="146"/>
      <c r="R6" s="63" t="s">
        <v>103</v>
      </c>
      <c r="T6" s="146"/>
      <c r="U6" s="63" t="s">
        <v>103</v>
      </c>
      <c r="W6" s="72">
        <v>44229</v>
      </c>
      <c r="X6" s="63" t="s">
        <v>103</v>
      </c>
      <c r="Z6" s="72">
        <v>44229</v>
      </c>
      <c r="AA6" s="63" t="s">
        <v>103</v>
      </c>
    </row>
    <row r="7" spans="1:27" ht="12" customHeight="1" x14ac:dyDescent="0.2">
      <c r="A7" s="142"/>
      <c r="B7" s="63" t="s">
        <v>99</v>
      </c>
      <c r="D7" s="64"/>
      <c r="E7" s="72">
        <v>44229</v>
      </c>
      <c r="F7" s="63" t="s">
        <v>99</v>
      </c>
      <c r="H7" s="140">
        <v>44229</v>
      </c>
      <c r="I7" s="63" t="s">
        <v>99</v>
      </c>
      <c r="K7" s="141"/>
      <c r="L7" s="63" t="s">
        <v>99</v>
      </c>
      <c r="N7" s="72">
        <v>44229</v>
      </c>
      <c r="O7" s="63" t="s">
        <v>99</v>
      </c>
      <c r="Q7" s="141"/>
      <c r="R7" s="63" t="s">
        <v>99</v>
      </c>
      <c r="T7" s="146"/>
      <c r="U7" s="63" t="s">
        <v>99</v>
      </c>
      <c r="W7" s="72">
        <v>44229</v>
      </c>
      <c r="X7" s="63" t="s">
        <v>99</v>
      </c>
      <c r="Z7" s="72">
        <v>44229</v>
      </c>
      <c r="AA7" s="63" t="s">
        <v>99</v>
      </c>
    </row>
    <row r="8" spans="1:27" ht="12" customHeight="1" x14ac:dyDescent="0.2">
      <c r="A8" s="142"/>
      <c r="B8" s="63" t="s">
        <v>101</v>
      </c>
      <c r="D8" s="64"/>
      <c r="E8" s="72">
        <v>44229</v>
      </c>
      <c r="F8" s="63" t="s">
        <v>101</v>
      </c>
      <c r="H8" s="141"/>
      <c r="I8" s="63" t="s">
        <v>101</v>
      </c>
      <c r="K8" s="72">
        <v>44229</v>
      </c>
      <c r="L8" s="63" t="s">
        <v>101</v>
      </c>
      <c r="N8" s="72">
        <v>44229</v>
      </c>
      <c r="O8" s="63" t="s">
        <v>101</v>
      </c>
      <c r="Q8" s="72">
        <v>44229</v>
      </c>
      <c r="R8" s="63" t="s">
        <v>101</v>
      </c>
      <c r="T8" s="141"/>
      <c r="U8" s="63" t="s">
        <v>101</v>
      </c>
      <c r="W8" s="72">
        <v>44229</v>
      </c>
      <c r="X8" s="63" t="s">
        <v>101</v>
      </c>
      <c r="Z8" s="72">
        <v>44229</v>
      </c>
      <c r="AA8" s="63" t="s">
        <v>101</v>
      </c>
    </row>
    <row r="9" spans="1:27" ht="12" customHeight="1" x14ac:dyDescent="0.2">
      <c r="A9" s="66">
        <v>44230</v>
      </c>
      <c r="B9" s="63" t="s">
        <v>102</v>
      </c>
      <c r="D9" s="64"/>
      <c r="E9" s="70">
        <v>44230</v>
      </c>
      <c r="F9" s="63" t="s">
        <v>102</v>
      </c>
      <c r="H9" s="70">
        <v>44230</v>
      </c>
      <c r="I9" s="63" t="s">
        <v>102</v>
      </c>
      <c r="K9" s="70">
        <v>44230</v>
      </c>
      <c r="L9" s="63" t="s">
        <v>102</v>
      </c>
      <c r="N9" s="70">
        <v>44230</v>
      </c>
      <c r="O9" s="63" t="s">
        <v>102</v>
      </c>
      <c r="Q9" s="70">
        <v>44230</v>
      </c>
      <c r="R9" s="63" t="s">
        <v>102</v>
      </c>
      <c r="T9" s="70">
        <v>44230</v>
      </c>
      <c r="U9" s="63" t="s">
        <v>102</v>
      </c>
      <c r="W9" s="70">
        <v>44230</v>
      </c>
      <c r="X9" s="63" t="s">
        <v>102</v>
      </c>
      <c r="Z9" s="70">
        <v>44230</v>
      </c>
      <c r="AA9" s="63" t="s">
        <v>102</v>
      </c>
    </row>
    <row r="10" spans="1:27" ht="12" customHeight="1" x14ac:dyDescent="0.2">
      <c r="A10" s="142">
        <v>44232</v>
      </c>
      <c r="B10" s="63" t="s">
        <v>103</v>
      </c>
      <c r="D10" s="64"/>
      <c r="E10" s="72">
        <v>44232</v>
      </c>
      <c r="F10" s="63" t="s">
        <v>103</v>
      </c>
      <c r="H10" s="72">
        <v>44232</v>
      </c>
      <c r="I10" s="63" t="s">
        <v>103</v>
      </c>
      <c r="K10" s="72">
        <v>44232</v>
      </c>
      <c r="L10" s="63" t="s">
        <v>103</v>
      </c>
      <c r="N10" s="72">
        <v>44232</v>
      </c>
      <c r="O10" s="63" t="s">
        <v>103</v>
      </c>
      <c r="Q10" s="140">
        <v>44232</v>
      </c>
      <c r="R10" s="63" t="s">
        <v>103</v>
      </c>
      <c r="T10" s="72">
        <v>44232</v>
      </c>
      <c r="U10" s="63" t="s">
        <v>103</v>
      </c>
      <c r="W10" s="72">
        <v>44232</v>
      </c>
      <c r="X10" s="63" t="s">
        <v>103</v>
      </c>
      <c r="Z10" s="72">
        <v>44232</v>
      </c>
      <c r="AA10" s="63" t="s">
        <v>103</v>
      </c>
    </row>
    <row r="11" spans="1:27" ht="12" customHeight="1" x14ac:dyDescent="0.2">
      <c r="A11" s="142"/>
      <c r="B11" s="63" t="s">
        <v>99</v>
      </c>
      <c r="D11" s="64"/>
      <c r="E11" s="72">
        <v>44232</v>
      </c>
      <c r="F11" s="63" t="s">
        <v>99</v>
      </c>
      <c r="H11" s="72">
        <v>44232</v>
      </c>
      <c r="I11" s="63" t="s">
        <v>99</v>
      </c>
      <c r="K11" s="72">
        <v>44232</v>
      </c>
      <c r="L11" s="63" t="s">
        <v>99</v>
      </c>
      <c r="N11" s="72">
        <v>44232</v>
      </c>
      <c r="O11" s="63" t="s">
        <v>99</v>
      </c>
      <c r="Q11" s="141"/>
      <c r="R11" s="63" t="s">
        <v>99</v>
      </c>
      <c r="T11" s="140">
        <v>44232</v>
      </c>
      <c r="U11" s="63" t="s">
        <v>99</v>
      </c>
      <c r="W11" s="72">
        <v>44232</v>
      </c>
      <c r="X11" s="63" t="s">
        <v>99</v>
      </c>
      <c r="Z11" s="72">
        <v>44232</v>
      </c>
      <c r="AA11" s="63" t="s">
        <v>99</v>
      </c>
    </row>
    <row r="12" spans="1:27" ht="12" customHeight="1" x14ac:dyDescent="0.2">
      <c r="A12" s="142"/>
      <c r="B12" s="63" t="s">
        <v>104</v>
      </c>
      <c r="D12" s="64"/>
      <c r="E12" s="72">
        <v>44232</v>
      </c>
      <c r="F12" s="63" t="s">
        <v>104</v>
      </c>
      <c r="H12" s="72">
        <v>44232</v>
      </c>
      <c r="I12" s="63" t="s">
        <v>104</v>
      </c>
      <c r="K12" s="72">
        <v>44232</v>
      </c>
      <c r="L12" s="63" t="s">
        <v>104</v>
      </c>
      <c r="N12" s="72">
        <v>44232</v>
      </c>
      <c r="O12" s="63" t="s">
        <v>104</v>
      </c>
      <c r="Q12" s="72">
        <v>44232</v>
      </c>
      <c r="R12" s="63" t="s">
        <v>104</v>
      </c>
      <c r="T12" s="141"/>
      <c r="U12" s="63" t="s">
        <v>104</v>
      </c>
      <c r="W12" s="72">
        <v>44232</v>
      </c>
      <c r="X12" s="63" t="s">
        <v>104</v>
      </c>
      <c r="Z12" s="72">
        <v>44232</v>
      </c>
      <c r="AA12" s="63" t="s">
        <v>104</v>
      </c>
    </row>
    <row r="13" spans="1:27" ht="12" customHeight="1" x14ac:dyDescent="0.2">
      <c r="A13" s="145">
        <v>44235</v>
      </c>
      <c r="B13" s="63" t="s">
        <v>105</v>
      </c>
      <c r="E13" s="75">
        <v>44235</v>
      </c>
      <c r="F13" s="63" t="s">
        <v>105</v>
      </c>
      <c r="H13" s="75">
        <v>44235</v>
      </c>
      <c r="I13" s="63" t="s">
        <v>105</v>
      </c>
      <c r="K13" s="75">
        <v>44235</v>
      </c>
      <c r="L13" s="63" t="s">
        <v>105</v>
      </c>
      <c r="N13" s="75">
        <v>44235</v>
      </c>
      <c r="O13" s="63" t="s">
        <v>105</v>
      </c>
      <c r="Q13" s="75">
        <v>44235</v>
      </c>
      <c r="R13" s="63" t="s">
        <v>105</v>
      </c>
      <c r="T13" s="143">
        <v>44235</v>
      </c>
      <c r="U13" s="63" t="s">
        <v>105</v>
      </c>
      <c r="W13" s="75">
        <v>44235</v>
      </c>
      <c r="X13" s="63" t="s">
        <v>105</v>
      </c>
      <c r="Z13" s="75">
        <v>44235</v>
      </c>
      <c r="AA13" s="63" t="s">
        <v>105</v>
      </c>
    </row>
    <row r="14" spans="1:27" ht="12" customHeight="1" x14ac:dyDescent="0.2">
      <c r="A14" s="145"/>
      <c r="B14" s="63" t="s">
        <v>102</v>
      </c>
      <c r="E14" s="75">
        <v>44235</v>
      </c>
      <c r="F14" s="63" t="s">
        <v>102</v>
      </c>
      <c r="H14" s="75">
        <v>44235</v>
      </c>
      <c r="I14" s="63" t="s">
        <v>102</v>
      </c>
      <c r="K14" s="75">
        <v>44235</v>
      </c>
      <c r="L14" s="63" t="s">
        <v>102</v>
      </c>
      <c r="N14" s="75">
        <v>44235</v>
      </c>
      <c r="O14" s="63" t="s">
        <v>102</v>
      </c>
      <c r="Q14" s="75">
        <v>44235</v>
      </c>
      <c r="R14" s="63" t="s">
        <v>102</v>
      </c>
      <c r="T14" s="144"/>
      <c r="U14" s="63" t="s">
        <v>102</v>
      </c>
      <c r="W14" s="75">
        <v>44235</v>
      </c>
      <c r="X14" s="63" t="s">
        <v>102</v>
      </c>
      <c r="Z14" s="75">
        <v>44235</v>
      </c>
      <c r="AA14" s="63" t="s">
        <v>102</v>
      </c>
    </row>
    <row r="15" spans="1:27" ht="12" customHeight="1" x14ac:dyDescent="0.2">
      <c r="A15" s="67">
        <v>44240</v>
      </c>
      <c r="B15" s="63" t="s">
        <v>106</v>
      </c>
      <c r="E15" s="71">
        <v>44240</v>
      </c>
      <c r="F15" s="63" t="s">
        <v>106</v>
      </c>
      <c r="H15" s="71">
        <v>44240</v>
      </c>
      <c r="I15" s="63" t="s">
        <v>106</v>
      </c>
      <c r="K15" s="71">
        <v>44240</v>
      </c>
      <c r="L15" s="63" t="s">
        <v>106</v>
      </c>
      <c r="N15" s="71">
        <v>44240</v>
      </c>
      <c r="O15" s="63" t="s">
        <v>106</v>
      </c>
      <c r="Q15" s="71">
        <v>44240</v>
      </c>
      <c r="R15" s="63" t="s">
        <v>106</v>
      </c>
      <c r="T15" s="71">
        <v>44240</v>
      </c>
      <c r="U15" s="63" t="s">
        <v>106</v>
      </c>
      <c r="W15" s="71">
        <v>44240</v>
      </c>
      <c r="X15" s="63" t="s">
        <v>106</v>
      </c>
      <c r="Z15" s="71">
        <v>44240</v>
      </c>
      <c r="AA15" s="63" t="s">
        <v>106</v>
      </c>
    </row>
    <row r="16" spans="1:27" ht="12" customHeight="1" x14ac:dyDescent="0.2">
      <c r="A16" s="66">
        <v>44242</v>
      </c>
      <c r="B16" s="63" t="s">
        <v>107</v>
      </c>
      <c r="E16" s="70">
        <v>44242</v>
      </c>
      <c r="F16" s="63" t="s">
        <v>107</v>
      </c>
      <c r="H16" s="70">
        <v>44242</v>
      </c>
      <c r="I16" s="63" t="s">
        <v>107</v>
      </c>
      <c r="K16" s="70">
        <v>44242</v>
      </c>
      <c r="L16" s="63" t="s">
        <v>107</v>
      </c>
      <c r="N16" s="70">
        <v>44242</v>
      </c>
      <c r="O16" s="63" t="s">
        <v>107</v>
      </c>
      <c r="Q16" s="70">
        <v>44242</v>
      </c>
      <c r="R16" s="63" t="s">
        <v>107</v>
      </c>
      <c r="T16" s="70">
        <v>44242</v>
      </c>
      <c r="U16" s="63" t="s">
        <v>107</v>
      </c>
      <c r="W16" s="70">
        <v>44242</v>
      </c>
      <c r="X16" s="63" t="s">
        <v>107</v>
      </c>
      <c r="Z16" s="70">
        <v>44242</v>
      </c>
      <c r="AA16" s="63" t="s">
        <v>107</v>
      </c>
    </row>
    <row r="17" spans="1:27" ht="12" customHeight="1" x14ac:dyDescent="0.2">
      <c r="A17" s="142">
        <v>44246</v>
      </c>
      <c r="B17" s="63" t="s">
        <v>103</v>
      </c>
      <c r="E17" s="72">
        <v>44246</v>
      </c>
      <c r="F17" s="63" t="s">
        <v>103</v>
      </c>
      <c r="H17" s="72">
        <v>44246</v>
      </c>
      <c r="I17" s="63" t="s">
        <v>103</v>
      </c>
      <c r="K17" s="72">
        <v>44246</v>
      </c>
      <c r="L17" s="63" t="s">
        <v>103</v>
      </c>
      <c r="N17" s="72">
        <v>44246</v>
      </c>
      <c r="O17" s="63" t="s">
        <v>103</v>
      </c>
      <c r="Q17" s="140">
        <v>44246</v>
      </c>
      <c r="R17" s="63" t="s">
        <v>103</v>
      </c>
      <c r="T17" s="140">
        <v>44246</v>
      </c>
      <c r="U17" s="63" t="s">
        <v>103</v>
      </c>
      <c r="W17" s="72">
        <v>44246</v>
      </c>
      <c r="X17" s="63" t="s">
        <v>103</v>
      </c>
      <c r="Z17" s="72">
        <v>44246</v>
      </c>
      <c r="AA17" s="63" t="s">
        <v>103</v>
      </c>
    </row>
    <row r="18" spans="1:27" ht="12" customHeight="1" x14ac:dyDescent="0.2">
      <c r="A18" s="142"/>
      <c r="B18" s="63" t="s">
        <v>99</v>
      </c>
      <c r="E18" s="72">
        <v>44246</v>
      </c>
      <c r="F18" s="63" t="s">
        <v>99</v>
      </c>
      <c r="H18" s="72">
        <v>44246</v>
      </c>
      <c r="I18" s="63" t="s">
        <v>99</v>
      </c>
      <c r="K18" s="72">
        <v>44246</v>
      </c>
      <c r="L18" s="63" t="s">
        <v>99</v>
      </c>
      <c r="N18" s="72">
        <v>44246</v>
      </c>
      <c r="O18" s="63" t="s">
        <v>99</v>
      </c>
      <c r="Q18" s="141"/>
      <c r="R18" s="63" t="s">
        <v>99</v>
      </c>
      <c r="T18" s="141"/>
      <c r="U18" s="63" t="s">
        <v>99</v>
      </c>
      <c r="W18" s="72">
        <v>44246</v>
      </c>
      <c r="X18" s="63" t="s">
        <v>99</v>
      </c>
      <c r="Z18" s="72">
        <v>44246</v>
      </c>
      <c r="AA18" s="63" t="s">
        <v>99</v>
      </c>
    </row>
    <row r="19" spans="1:27" ht="12" customHeight="1" x14ac:dyDescent="0.2">
      <c r="A19" s="145">
        <v>44254</v>
      </c>
      <c r="B19" s="63" t="s">
        <v>108</v>
      </c>
      <c r="E19" s="143">
        <v>44254</v>
      </c>
      <c r="F19" s="63" t="s">
        <v>108</v>
      </c>
      <c r="H19" s="143">
        <v>44254</v>
      </c>
      <c r="I19" s="63" t="s">
        <v>108</v>
      </c>
      <c r="K19" s="143">
        <v>44254</v>
      </c>
      <c r="L19" s="63" t="s">
        <v>108</v>
      </c>
      <c r="N19" s="75">
        <v>44254</v>
      </c>
      <c r="O19" s="63" t="s">
        <v>108</v>
      </c>
      <c r="Q19" s="143">
        <v>44254</v>
      </c>
      <c r="R19" s="63" t="s">
        <v>108</v>
      </c>
      <c r="T19" s="75">
        <v>44254</v>
      </c>
      <c r="U19" s="63" t="s">
        <v>108</v>
      </c>
      <c r="W19" s="75">
        <v>44254</v>
      </c>
      <c r="X19" s="63" t="s">
        <v>108</v>
      </c>
      <c r="Z19" s="75">
        <v>44254</v>
      </c>
      <c r="AA19" s="63" t="s">
        <v>108</v>
      </c>
    </row>
    <row r="20" spans="1:27" ht="12" customHeight="1" x14ac:dyDescent="0.2">
      <c r="A20" s="145"/>
      <c r="B20" s="63" t="s">
        <v>109</v>
      </c>
      <c r="E20" s="144"/>
      <c r="F20" s="63" t="s">
        <v>109</v>
      </c>
      <c r="H20" s="150"/>
      <c r="I20" s="63" t="s">
        <v>109</v>
      </c>
      <c r="K20" s="150"/>
      <c r="L20" s="63" t="s">
        <v>109</v>
      </c>
      <c r="N20" s="143">
        <v>44254</v>
      </c>
      <c r="O20" s="63" t="s">
        <v>109</v>
      </c>
      <c r="Q20" s="150"/>
      <c r="R20" s="63" t="s">
        <v>109</v>
      </c>
      <c r="T20" s="75">
        <v>44254</v>
      </c>
      <c r="U20" s="63" t="s">
        <v>109</v>
      </c>
      <c r="W20" s="75">
        <v>44254</v>
      </c>
      <c r="X20" s="63" t="s">
        <v>109</v>
      </c>
      <c r="Z20" s="75">
        <v>44254</v>
      </c>
      <c r="AA20" s="63" t="s">
        <v>109</v>
      </c>
    </row>
    <row r="21" spans="1:27" ht="12" customHeight="1" x14ac:dyDescent="0.2">
      <c r="A21" s="145"/>
      <c r="B21" s="63" t="s">
        <v>100</v>
      </c>
      <c r="E21" s="75">
        <v>44254</v>
      </c>
      <c r="F21" s="63" t="s">
        <v>100</v>
      </c>
      <c r="H21" s="144"/>
      <c r="I21" s="63" t="s">
        <v>100</v>
      </c>
      <c r="K21" s="144"/>
      <c r="L21" s="63" t="s">
        <v>100</v>
      </c>
      <c r="N21" s="150"/>
      <c r="O21" s="63" t="s">
        <v>100</v>
      </c>
      <c r="Q21" s="144"/>
      <c r="R21" s="63" t="s">
        <v>100</v>
      </c>
      <c r="T21" s="143">
        <v>44254</v>
      </c>
      <c r="U21" s="63" t="s">
        <v>100</v>
      </c>
      <c r="W21" s="75">
        <v>44254</v>
      </c>
      <c r="X21" s="63" t="s">
        <v>100</v>
      </c>
      <c r="Z21" s="75">
        <v>44254</v>
      </c>
      <c r="AA21" s="63" t="s">
        <v>100</v>
      </c>
    </row>
    <row r="22" spans="1:27" ht="12" customHeight="1" x14ac:dyDescent="0.2">
      <c r="A22" s="145"/>
      <c r="B22" s="63" t="s">
        <v>101</v>
      </c>
      <c r="E22" s="75">
        <v>44254</v>
      </c>
      <c r="F22" s="63" t="s">
        <v>101</v>
      </c>
      <c r="H22" s="143">
        <v>44254</v>
      </c>
      <c r="I22" s="63" t="s">
        <v>101</v>
      </c>
      <c r="K22" s="75">
        <v>44254</v>
      </c>
      <c r="L22" s="63" t="s">
        <v>101</v>
      </c>
      <c r="N22" s="144"/>
      <c r="O22" s="63" t="s">
        <v>101</v>
      </c>
      <c r="Q22" s="143">
        <v>44254</v>
      </c>
      <c r="R22" s="63" t="s">
        <v>101</v>
      </c>
      <c r="T22" s="150"/>
      <c r="U22" s="63" t="s">
        <v>101</v>
      </c>
      <c r="W22" s="75">
        <v>44254</v>
      </c>
      <c r="X22" s="63" t="s">
        <v>101</v>
      </c>
      <c r="Z22" s="75">
        <v>44254</v>
      </c>
      <c r="AA22" s="63" t="s">
        <v>101</v>
      </c>
    </row>
    <row r="23" spans="1:27" ht="12" customHeight="1" x14ac:dyDescent="0.2">
      <c r="A23" s="145"/>
      <c r="B23" s="63" t="s">
        <v>109</v>
      </c>
      <c r="E23" s="143">
        <v>44254</v>
      </c>
      <c r="F23" s="63" t="s">
        <v>109</v>
      </c>
      <c r="H23" s="150"/>
      <c r="I23" s="63" t="s">
        <v>109</v>
      </c>
      <c r="K23" s="143">
        <v>44254</v>
      </c>
      <c r="L23" s="63" t="s">
        <v>109</v>
      </c>
      <c r="N23" s="75">
        <v>44254</v>
      </c>
      <c r="O23" s="63" t="s">
        <v>109</v>
      </c>
      <c r="Q23" s="150"/>
      <c r="R23" s="63" t="s">
        <v>109</v>
      </c>
      <c r="T23" s="150"/>
      <c r="U23" s="63" t="s">
        <v>109</v>
      </c>
      <c r="W23" s="75">
        <v>44254</v>
      </c>
      <c r="X23" s="63" t="s">
        <v>109</v>
      </c>
      <c r="Z23" s="75">
        <v>44254</v>
      </c>
      <c r="AA23" s="63" t="s">
        <v>109</v>
      </c>
    </row>
    <row r="24" spans="1:27" ht="12" customHeight="1" x14ac:dyDescent="0.2">
      <c r="A24" s="145"/>
      <c r="B24" s="63" t="s">
        <v>99</v>
      </c>
      <c r="E24" s="144"/>
      <c r="F24" s="63" t="s">
        <v>99</v>
      </c>
      <c r="H24" s="144"/>
      <c r="I24" s="63" t="s">
        <v>99</v>
      </c>
      <c r="K24" s="144"/>
      <c r="L24" s="63" t="s">
        <v>99</v>
      </c>
      <c r="N24" s="75">
        <v>44254</v>
      </c>
      <c r="O24" s="63" t="s">
        <v>99</v>
      </c>
      <c r="Q24" s="144"/>
      <c r="R24" s="63" t="s">
        <v>99</v>
      </c>
      <c r="T24" s="150"/>
      <c r="U24" s="63" t="s">
        <v>99</v>
      </c>
      <c r="W24" s="75">
        <v>44254</v>
      </c>
      <c r="X24" s="63" t="s">
        <v>99</v>
      </c>
      <c r="Z24" s="75">
        <v>44254</v>
      </c>
      <c r="AA24" s="63" t="s">
        <v>99</v>
      </c>
    </row>
    <row r="25" spans="1:27" ht="12" customHeight="1" x14ac:dyDescent="0.2">
      <c r="A25" s="145"/>
      <c r="B25" s="63" t="s">
        <v>105</v>
      </c>
      <c r="E25" s="75">
        <v>44254</v>
      </c>
      <c r="F25" s="63" t="s">
        <v>105</v>
      </c>
      <c r="H25" s="75">
        <v>44254</v>
      </c>
      <c r="I25" s="63" t="s">
        <v>105</v>
      </c>
      <c r="K25" s="75">
        <v>44254</v>
      </c>
      <c r="L25" s="63" t="s">
        <v>105</v>
      </c>
      <c r="N25" s="75">
        <v>44254</v>
      </c>
      <c r="O25" s="63" t="s">
        <v>105</v>
      </c>
      <c r="Q25" s="143">
        <v>44254</v>
      </c>
      <c r="R25" s="63" t="s">
        <v>105</v>
      </c>
      <c r="T25" s="144"/>
      <c r="U25" s="63" t="s">
        <v>105</v>
      </c>
      <c r="W25" s="75">
        <v>44254</v>
      </c>
      <c r="X25" s="63" t="s">
        <v>105</v>
      </c>
      <c r="Z25" s="75">
        <v>44254</v>
      </c>
      <c r="AA25" s="63" t="s">
        <v>105</v>
      </c>
    </row>
    <row r="26" spans="1:27" ht="12" customHeight="1" x14ac:dyDescent="0.2">
      <c r="A26" s="145"/>
      <c r="B26" s="63" t="s">
        <v>100</v>
      </c>
      <c r="E26" s="75">
        <v>44254</v>
      </c>
      <c r="F26" s="63" t="s">
        <v>100</v>
      </c>
      <c r="H26" s="143">
        <v>44254</v>
      </c>
      <c r="I26" s="63" t="s">
        <v>100</v>
      </c>
      <c r="K26" s="75">
        <v>44254</v>
      </c>
      <c r="L26" s="63" t="s">
        <v>100</v>
      </c>
      <c r="N26" s="143">
        <v>44254</v>
      </c>
      <c r="O26" s="63" t="s">
        <v>100</v>
      </c>
      <c r="Q26" s="150"/>
      <c r="R26" s="63" t="s">
        <v>100</v>
      </c>
      <c r="T26" s="75">
        <v>44254</v>
      </c>
      <c r="U26" s="63" t="s">
        <v>100</v>
      </c>
      <c r="W26" s="75">
        <v>44254</v>
      </c>
      <c r="X26" s="63" t="s">
        <v>100</v>
      </c>
      <c r="Z26" s="75">
        <v>44254</v>
      </c>
      <c r="AA26" s="63" t="s">
        <v>100</v>
      </c>
    </row>
    <row r="27" spans="1:27" ht="12" customHeight="1" x14ac:dyDescent="0.2">
      <c r="A27" s="145"/>
      <c r="B27" s="63" t="s">
        <v>110</v>
      </c>
      <c r="E27" s="143">
        <v>44254</v>
      </c>
      <c r="F27" s="63" t="s">
        <v>110</v>
      </c>
      <c r="H27" s="144"/>
      <c r="I27" s="63" t="s">
        <v>110</v>
      </c>
      <c r="K27" s="143">
        <v>44254</v>
      </c>
      <c r="L27" s="63" t="s">
        <v>110</v>
      </c>
      <c r="N27" s="144"/>
      <c r="O27" s="63" t="s">
        <v>110</v>
      </c>
      <c r="Q27" s="144"/>
      <c r="R27" s="63" t="s">
        <v>110</v>
      </c>
      <c r="T27" s="75">
        <v>44254</v>
      </c>
      <c r="U27" s="63" t="s">
        <v>110</v>
      </c>
      <c r="W27" s="75">
        <v>44254</v>
      </c>
      <c r="X27" s="63" t="s">
        <v>110</v>
      </c>
      <c r="Z27" s="75">
        <v>44254</v>
      </c>
      <c r="AA27" s="63" t="s">
        <v>110</v>
      </c>
    </row>
    <row r="28" spans="1:27" ht="12" customHeight="1" x14ac:dyDescent="0.2">
      <c r="A28" s="145"/>
      <c r="B28" s="63" t="s">
        <v>102</v>
      </c>
      <c r="E28" s="144"/>
      <c r="F28" s="63" t="s">
        <v>102</v>
      </c>
      <c r="H28" s="75">
        <v>44254</v>
      </c>
      <c r="I28" s="63" t="s">
        <v>102</v>
      </c>
      <c r="K28" s="144"/>
      <c r="L28" s="63" t="s">
        <v>102</v>
      </c>
      <c r="N28" s="75">
        <v>44254</v>
      </c>
      <c r="O28" s="63" t="s">
        <v>102</v>
      </c>
      <c r="Q28" s="75">
        <v>44254</v>
      </c>
      <c r="R28" s="63" t="s">
        <v>102</v>
      </c>
      <c r="T28" s="75">
        <v>44254</v>
      </c>
      <c r="U28" s="63" t="s">
        <v>102</v>
      </c>
      <c r="W28" s="75">
        <v>44254</v>
      </c>
      <c r="X28" s="63" t="s">
        <v>102</v>
      </c>
      <c r="Z28" s="75">
        <v>44254</v>
      </c>
      <c r="AA28" s="63" t="s">
        <v>102</v>
      </c>
    </row>
    <row r="29" spans="1:27" ht="12" customHeight="1" x14ac:dyDescent="0.2">
      <c r="A29" s="142" t="s">
        <v>112</v>
      </c>
      <c r="B29" s="63" t="s">
        <v>111</v>
      </c>
      <c r="E29" s="140" t="s">
        <v>112</v>
      </c>
      <c r="F29" s="63" t="s">
        <v>111</v>
      </c>
      <c r="H29" s="72" t="s">
        <v>112</v>
      </c>
      <c r="I29" s="63" t="s">
        <v>111</v>
      </c>
      <c r="K29" s="140" t="s">
        <v>112</v>
      </c>
      <c r="L29" s="63" t="s">
        <v>111</v>
      </c>
      <c r="N29" s="140" t="s">
        <v>112</v>
      </c>
      <c r="O29" s="63" t="s">
        <v>111</v>
      </c>
      <c r="Q29" s="140" t="s">
        <v>112</v>
      </c>
      <c r="R29" s="63" t="s">
        <v>111</v>
      </c>
      <c r="T29" s="72" t="s">
        <v>112</v>
      </c>
      <c r="U29" s="63" t="s">
        <v>111</v>
      </c>
      <c r="W29" s="72" t="s">
        <v>112</v>
      </c>
      <c r="X29" s="63" t="s">
        <v>111</v>
      </c>
      <c r="Z29" s="72" t="s">
        <v>112</v>
      </c>
      <c r="AA29" s="63" t="s">
        <v>111</v>
      </c>
    </row>
    <row r="30" spans="1:27" ht="12" customHeight="1" x14ac:dyDescent="0.2">
      <c r="A30" s="142"/>
      <c r="B30" s="65" t="s">
        <v>110</v>
      </c>
      <c r="E30" s="141"/>
      <c r="F30" s="65" t="s">
        <v>110</v>
      </c>
      <c r="H30" s="140" t="s">
        <v>112</v>
      </c>
      <c r="I30" s="65" t="s">
        <v>110</v>
      </c>
      <c r="K30" s="141"/>
      <c r="L30" s="65" t="s">
        <v>110</v>
      </c>
      <c r="N30" s="146"/>
      <c r="O30" s="65" t="s">
        <v>110</v>
      </c>
      <c r="Q30" s="141"/>
      <c r="R30" s="65" t="s">
        <v>110</v>
      </c>
      <c r="T30" s="72" t="s">
        <v>112</v>
      </c>
      <c r="U30" s="65" t="s">
        <v>110</v>
      </c>
      <c r="W30" s="72" t="s">
        <v>112</v>
      </c>
      <c r="X30" s="65" t="s">
        <v>110</v>
      </c>
      <c r="Z30" s="72" t="s">
        <v>112</v>
      </c>
      <c r="AA30" s="65" t="s">
        <v>110</v>
      </c>
    </row>
    <row r="31" spans="1:27" ht="12" customHeight="1" x14ac:dyDescent="0.2">
      <c r="A31" s="142"/>
      <c r="B31" s="65" t="s">
        <v>106</v>
      </c>
      <c r="E31" s="72" t="s">
        <v>112</v>
      </c>
      <c r="F31" s="65" t="s">
        <v>106</v>
      </c>
      <c r="H31" s="146"/>
      <c r="I31" s="65" t="s">
        <v>106</v>
      </c>
      <c r="K31" s="72" t="s">
        <v>112</v>
      </c>
      <c r="L31" s="65" t="s">
        <v>106</v>
      </c>
      <c r="N31" s="146"/>
      <c r="O31" s="65" t="s">
        <v>106</v>
      </c>
      <c r="Q31" s="140" t="s">
        <v>112</v>
      </c>
      <c r="R31" s="65" t="s">
        <v>106</v>
      </c>
      <c r="T31" s="72" t="s">
        <v>112</v>
      </c>
      <c r="U31" s="65" t="s">
        <v>106</v>
      </c>
      <c r="W31" s="72" t="s">
        <v>112</v>
      </c>
      <c r="X31" s="65" t="s">
        <v>106</v>
      </c>
      <c r="Z31" s="72" t="s">
        <v>112</v>
      </c>
      <c r="AA31" s="65" t="s">
        <v>106</v>
      </c>
    </row>
    <row r="32" spans="1:27" ht="12" customHeight="1" x14ac:dyDescent="0.2">
      <c r="A32" s="142"/>
      <c r="B32" s="65" t="s">
        <v>109</v>
      </c>
      <c r="E32" s="140" t="s">
        <v>112</v>
      </c>
      <c r="F32" s="65" t="s">
        <v>109</v>
      </c>
      <c r="H32" s="141"/>
      <c r="I32" s="65" t="s">
        <v>109</v>
      </c>
      <c r="K32" s="140" t="s">
        <v>112</v>
      </c>
      <c r="L32" s="65" t="s">
        <v>109</v>
      </c>
      <c r="N32" s="141"/>
      <c r="O32" s="65" t="s">
        <v>109</v>
      </c>
      <c r="Q32" s="146"/>
      <c r="R32" s="65" t="s">
        <v>109</v>
      </c>
      <c r="T32" s="140" t="s">
        <v>112</v>
      </c>
      <c r="U32" s="65" t="s">
        <v>109</v>
      </c>
      <c r="W32" s="72" t="s">
        <v>112</v>
      </c>
      <c r="X32" s="65" t="s">
        <v>109</v>
      </c>
      <c r="Z32" s="72" t="s">
        <v>112</v>
      </c>
      <c r="AA32" s="65" t="s">
        <v>109</v>
      </c>
    </row>
    <row r="33" spans="1:27" ht="12" customHeight="1" x14ac:dyDescent="0.2">
      <c r="A33" s="142"/>
      <c r="B33" s="65" t="s">
        <v>101</v>
      </c>
      <c r="E33" s="141"/>
      <c r="F33" s="65" t="s">
        <v>101</v>
      </c>
      <c r="H33" s="71" t="s">
        <v>112</v>
      </c>
      <c r="I33" s="65" t="s">
        <v>101</v>
      </c>
      <c r="K33" s="141"/>
      <c r="L33" s="65" t="s">
        <v>101</v>
      </c>
      <c r="N33" s="71" t="s">
        <v>112</v>
      </c>
      <c r="O33" s="65" t="s">
        <v>101</v>
      </c>
      <c r="Q33" s="141"/>
      <c r="R33" s="65" t="s">
        <v>101</v>
      </c>
      <c r="T33" s="141"/>
      <c r="U33" s="65" t="s">
        <v>101</v>
      </c>
      <c r="W33" s="71" t="s">
        <v>112</v>
      </c>
      <c r="X33" s="65" t="s">
        <v>101</v>
      </c>
      <c r="Z33" s="71" t="s">
        <v>112</v>
      </c>
      <c r="AA33" s="65" t="s">
        <v>101</v>
      </c>
    </row>
    <row r="34" spans="1:27" ht="12" customHeight="1" x14ac:dyDescent="0.25">
      <c r="A34" s="73"/>
      <c r="B34"/>
      <c r="E34" s="73"/>
      <c r="F34"/>
      <c r="H34" s="73"/>
      <c r="I34"/>
      <c r="K34" s="73"/>
      <c r="L34"/>
      <c r="N34" s="73"/>
      <c r="O34"/>
      <c r="Q34" s="73"/>
      <c r="R34"/>
      <c r="T34" s="73"/>
      <c r="U34"/>
      <c r="W34" s="73"/>
      <c r="X34"/>
      <c r="Z34" s="73"/>
      <c r="AA34"/>
    </row>
    <row r="35" spans="1:27" ht="12" customHeight="1" x14ac:dyDescent="0.25">
      <c r="A35" s="73"/>
      <c r="B35"/>
      <c r="E35" s="73"/>
      <c r="F35"/>
      <c r="H35" s="73"/>
      <c r="I35"/>
      <c r="K35" s="73"/>
      <c r="L35"/>
      <c r="N35" s="73"/>
      <c r="O35"/>
      <c r="Q35" s="73"/>
      <c r="R35"/>
      <c r="T35" s="73"/>
      <c r="U35"/>
      <c r="W35" s="73"/>
      <c r="X35"/>
      <c r="Z35" s="73"/>
      <c r="AA35"/>
    </row>
    <row r="36" spans="1:27" ht="12" customHeight="1" x14ac:dyDescent="0.25">
      <c r="B36"/>
      <c r="F36"/>
      <c r="I36"/>
      <c r="L36"/>
      <c r="O36"/>
      <c r="R36"/>
      <c r="U36"/>
      <c r="X36"/>
      <c r="AA36"/>
    </row>
    <row r="37" spans="1:27" ht="12" customHeight="1" x14ac:dyDescent="0.25">
      <c r="B37"/>
      <c r="F37"/>
      <c r="I37"/>
      <c r="L37"/>
      <c r="O37"/>
      <c r="R37"/>
      <c r="U37"/>
      <c r="X37"/>
      <c r="AA37"/>
    </row>
  </sheetData>
  <mergeCells count="45">
    <mergeCell ref="Q25:Q27"/>
    <mergeCell ref="Q29:Q30"/>
    <mergeCell ref="Q31:Q33"/>
    <mergeCell ref="T1:T8"/>
    <mergeCell ref="T11:T12"/>
    <mergeCell ref="T13:T14"/>
    <mergeCell ref="T17:T18"/>
    <mergeCell ref="T21:T25"/>
    <mergeCell ref="T32:T33"/>
    <mergeCell ref="Q4:Q7"/>
    <mergeCell ref="Q10:Q11"/>
    <mergeCell ref="Q17:Q18"/>
    <mergeCell ref="Q19:Q21"/>
    <mergeCell ref="Q22:Q24"/>
    <mergeCell ref="N1:N3"/>
    <mergeCell ref="N4:N6"/>
    <mergeCell ref="N20:N22"/>
    <mergeCell ref="N26:N27"/>
    <mergeCell ref="N29:N32"/>
    <mergeCell ref="H30:H32"/>
    <mergeCell ref="K2:K4"/>
    <mergeCell ref="K5:K7"/>
    <mergeCell ref="K19:K21"/>
    <mergeCell ref="K23:K24"/>
    <mergeCell ref="K27:K28"/>
    <mergeCell ref="K29:K30"/>
    <mergeCell ref="K32:K33"/>
    <mergeCell ref="H1:H3"/>
    <mergeCell ref="H7:H8"/>
    <mergeCell ref="H19:H21"/>
    <mergeCell ref="H22:H24"/>
    <mergeCell ref="H26:H27"/>
    <mergeCell ref="E29:E30"/>
    <mergeCell ref="E32:E33"/>
    <mergeCell ref="A29:A33"/>
    <mergeCell ref="E1:E2"/>
    <mergeCell ref="E5:E6"/>
    <mergeCell ref="E19:E20"/>
    <mergeCell ref="E23:E24"/>
    <mergeCell ref="E27:E28"/>
    <mergeCell ref="A19:A28"/>
    <mergeCell ref="A17:A18"/>
    <mergeCell ref="A10:A12"/>
    <mergeCell ref="A13:A14"/>
    <mergeCell ref="A1:A8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AF8D1-24F0-4B93-9A1B-D3DAC56D4C5B}">
  <sheetPr codeName="Sheet8"/>
  <dimension ref="A1:O39"/>
  <sheetViews>
    <sheetView workbookViewId="0">
      <selection activeCell="H29" sqref="H28:H29"/>
    </sheetView>
  </sheetViews>
  <sheetFormatPr defaultColWidth="10.7109375" defaultRowHeight="12" customHeight="1" x14ac:dyDescent="0.2"/>
  <cols>
    <col min="1" max="1" width="9.28515625" style="76" customWidth="1"/>
    <col min="2" max="2" width="8.7109375" style="63" customWidth="1"/>
    <col min="3" max="3" width="9.28515625" style="63" customWidth="1"/>
    <col min="4" max="4" width="9.28515625" style="77" customWidth="1"/>
    <col min="5" max="5" width="8.7109375" style="63" customWidth="1"/>
    <col min="6" max="6" width="8.7109375" style="64" customWidth="1"/>
    <col min="7" max="7" width="9.28515625" style="82" customWidth="1"/>
    <col min="8" max="9" width="8.7109375" style="63" customWidth="1"/>
    <col min="10" max="11" width="8.7109375" style="3" customWidth="1"/>
    <col min="12" max="15" width="5.7109375" style="3" customWidth="1"/>
    <col min="16" max="16384" width="10.7109375" style="63"/>
  </cols>
  <sheetData>
    <row r="1" spans="1:8" ht="12" customHeight="1" x14ac:dyDescent="0.2">
      <c r="A1" s="155">
        <v>44229</v>
      </c>
      <c r="B1" s="63" t="s">
        <v>99</v>
      </c>
      <c r="C1" s="64"/>
      <c r="D1" s="79">
        <v>44229</v>
      </c>
      <c r="E1" s="63" t="s">
        <v>99</v>
      </c>
      <c r="G1" s="79">
        <v>44229</v>
      </c>
      <c r="H1" s="63" t="s">
        <v>99</v>
      </c>
    </row>
    <row r="2" spans="1:8" ht="12" customHeight="1" x14ac:dyDescent="0.2">
      <c r="A2" s="155"/>
      <c r="B2" s="63" t="s">
        <v>99</v>
      </c>
      <c r="C2" s="64"/>
      <c r="D2" s="157">
        <v>44229</v>
      </c>
      <c r="E2" s="63" t="s">
        <v>99</v>
      </c>
      <c r="G2" s="79">
        <v>44229</v>
      </c>
      <c r="H2" s="63" t="s">
        <v>99</v>
      </c>
    </row>
    <row r="3" spans="1:8" ht="12" customHeight="1" x14ac:dyDescent="0.2">
      <c r="A3" s="155"/>
      <c r="B3" s="63" t="s">
        <v>101</v>
      </c>
      <c r="C3" s="64"/>
      <c r="D3" s="157"/>
      <c r="E3" s="63" t="s">
        <v>101</v>
      </c>
      <c r="G3" s="157">
        <v>44229</v>
      </c>
      <c r="H3" s="63" t="s">
        <v>101</v>
      </c>
    </row>
    <row r="4" spans="1:8" ht="12" customHeight="1" x14ac:dyDescent="0.2">
      <c r="A4" s="155">
        <v>44229</v>
      </c>
      <c r="B4" s="63" t="s">
        <v>100</v>
      </c>
      <c r="C4" s="64"/>
      <c r="D4" s="157"/>
      <c r="E4" s="63" t="s">
        <v>100</v>
      </c>
      <c r="G4" s="157"/>
      <c r="H4" s="63" t="s">
        <v>100</v>
      </c>
    </row>
    <row r="5" spans="1:8" ht="12" customHeight="1" x14ac:dyDescent="0.2">
      <c r="A5" s="155"/>
      <c r="B5" s="63" t="s">
        <v>102</v>
      </c>
      <c r="C5" s="64"/>
      <c r="D5" s="157">
        <v>44229</v>
      </c>
      <c r="E5" s="63" t="s">
        <v>102</v>
      </c>
      <c r="G5" s="157"/>
      <c r="H5" s="63" t="s">
        <v>102</v>
      </c>
    </row>
    <row r="6" spans="1:8" ht="12" customHeight="1" x14ac:dyDescent="0.2">
      <c r="A6" s="155"/>
      <c r="B6" s="63" t="s">
        <v>103</v>
      </c>
      <c r="C6" s="64"/>
      <c r="D6" s="157"/>
      <c r="E6" s="63" t="s">
        <v>103</v>
      </c>
      <c r="G6" s="79">
        <v>44229</v>
      </c>
      <c r="H6" s="63" t="s">
        <v>103</v>
      </c>
    </row>
    <row r="7" spans="1:8" ht="12" customHeight="1" x14ac:dyDescent="0.2">
      <c r="A7" s="72">
        <v>44229</v>
      </c>
      <c r="B7" s="63" t="s">
        <v>104</v>
      </c>
      <c r="C7" s="64"/>
      <c r="D7" s="157"/>
      <c r="E7" s="63" t="s">
        <v>104</v>
      </c>
      <c r="G7" s="157">
        <v>44229</v>
      </c>
      <c r="H7" s="63" t="s">
        <v>104</v>
      </c>
    </row>
    <row r="8" spans="1:8" ht="12" customHeight="1" x14ac:dyDescent="0.2">
      <c r="A8" s="72">
        <v>44229</v>
      </c>
      <c r="B8" s="63" t="s">
        <v>99</v>
      </c>
      <c r="C8" s="64"/>
      <c r="D8" s="151">
        <v>44229</v>
      </c>
      <c r="E8" s="63" t="s">
        <v>99</v>
      </c>
      <c r="G8" s="157"/>
      <c r="H8" s="63" t="s">
        <v>99</v>
      </c>
    </row>
    <row r="9" spans="1:8" ht="12" customHeight="1" x14ac:dyDescent="0.2">
      <c r="A9" s="72">
        <v>44229</v>
      </c>
      <c r="B9" s="63" t="s">
        <v>102</v>
      </c>
      <c r="D9" s="152"/>
      <c r="E9" s="63" t="s">
        <v>102</v>
      </c>
      <c r="G9" s="79">
        <v>44229</v>
      </c>
      <c r="H9" s="63" t="s">
        <v>102</v>
      </c>
    </row>
    <row r="10" spans="1:8" ht="12" customHeight="1" x14ac:dyDescent="0.2">
      <c r="A10" s="155">
        <v>44229</v>
      </c>
      <c r="B10" s="63" t="s">
        <v>105</v>
      </c>
      <c r="D10" s="152"/>
      <c r="E10" s="63" t="s">
        <v>105</v>
      </c>
      <c r="G10" s="79">
        <v>44229</v>
      </c>
      <c r="H10" s="63" t="s">
        <v>105</v>
      </c>
    </row>
    <row r="11" spans="1:8" ht="12" customHeight="1" x14ac:dyDescent="0.2">
      <c r="A11" s="155"/>
      <c r="B11" s="63" t="s">
        <v>106</v>
      </c>
      <c r="D11" s="153"/>
      <c r="E11" s="63" t="s">
        <v>106</v>
      </c>
      <c r="G11" s="79">
        <v>44229</v>
      </c>
      <c r="H11" s="63" t="s">
        <v>106</v>
      </c>
    </row>
    <row r="12" spans="1:8" ht="12" customHeight="1" x14ac:dyDescent="0.2">
      <c r="A12" s="155"/>
      <c r="B12" s="63" t="s">
        <v>107</v>
      </c>
      <c r="D12" s="79">
        <v>44229</v>
      </c>
      <c r="E12" s="63" t="s">
        <v>107</v>
      </c>
      <c r="G12" s="79">
        <v>44229</v>
      </c>
      <c r="H12" s="63" t="s">
        <v>107</v>
      </c>
    </row>
    <row r="13" spans="1:8" ht="12" customHeight="1" x14ac:dyDescent="0.2">
      <c r="A13" s="156">
        <v>44231</v>
      </c>
      <c r="B13" s="63" t="s">
        <v>103</v>
      </c>
      <c r="D13" s="154">
        <v>44231</v>
      </c>
      <c r="E13" s="63" t="s">
        <v>103</v>
      </c>
      <c r="G13" s="81">
        <v>44231</v>
      </c>
      <c r="H13" s="63" t="s">
        <v>103</v>
      </c>
    </row>
    <row r="14" spans="1:8" ht="12" customHeight="1" x14ac:dyDescent="0.2">
      <c r="A14" s="156"/>
      <c r="B14" s="63" t="s">
        <v>99</v>
      </c>
      <c r="D14" s="154"/>
      <c r="E14" s="63" t="s">
        <v>99</v>
      </c>
      <c r="G14" s="154">
        <v>44231</v>
      </c>
      <c r="H14" s="63" t="s">
        <v>99</v>
      </c>
    </row>
    <row r="15" spans="1:8" ht="12" customHeight="1" x14ac:dyDescent="0.2">
      <c r="A15" s="156"/>
      <c r="B15" s="63" t="s">
        <v>108</v>
      </c>
      <c r="D15" s="154"/>
      <c r="E15" s="63" t="s">
        <v>108</v>
      </c>
      <c r="G15" s="154"/>
      <c r="H15" s="63" t="s">
        <v>108</v>
      </c>
    </row>
    <row r="16" spans="1:8" ht="12" customHeight="1" x14ac:dyDescent="0.2">
      <c r="A16" s="156">
        <v>44231</v>
      </c>
      <c r="B16" s="63" t="s">
        <v>109</v>
      </c>
      <c r="D16" s="154"/>
      <c r="E16" s="63" t="s">
        <v>109</v>
      </c>
      <c r="G16" s="154"/>
      <c r="H16" s="63" t="s">
        <v>109</v>
      </c>
    </row>
    <row r="17" spans="1:8" ht="12" customHeight="1" x14ac:dyDescent="0.2">
      <c r="A17" s="156"/>
      <c r="B17" s="63" t="s">
        <v>100</v>
      </c>
      <c r="D17" s="154">
        <v>44231</v>
      </c>
      <c r="E17" s="63" t="s">
        <v>100</v>
      </c>
      <c r="G17" s="81">
        <v>44231</v>
      </c>
      <c r="H17" s="63" t="s">
        <v>100</v>
      </c>
    </row>
    <row r="18" spans="1:8" ht="12" customHeight="1" x14ac:dyDescent="0.2">
      <c r="A18" s="156"/>
      <c r="B18" s="63" t="s">
        <v>99</v>
      </c>
      <c r="D18" s="154"/>
      <c r="E18" s="63" t="s">
        <v>99</v>
      </c>
      <c r="G18" s="154">
        <v>44231</v>
      </c>
      <c r="H18" s="63" t="s">
        <v>99</v>
      </c>
    </row>
    <row r="19" spans="1:8" ht="12" customHeight="1" x14ac:dyDescent="0.2">
      <c r="A19" s="75">
        <v>44231</v>
      </c>
      <c r="B19" s="63" t="s">
        <v>109</v>
      </c>
      <c r="D19" s="154"/>
      <c r="E19" s="63" t="s">
        <v>109</v>
      </c>
      <c r="G19" s="154"/>
      <c r="H19" s="63" t="s">
        <v>109</v>
      </c>
    </row>
    <row r="20" spans="1:8" ht="12" customHeight="1" x14ac:dyDescent="0.2">
      <c r="A20" s="75">
        <v>44231</v>
      </c>
      <c r="B20" s="63" t="s">
        <v>105</v>
      </c>
      <c r="D20" s="81">
        <v>44231</v>
      </c>
      <c r="E20" s="63" t="s">
        <v>105</v>
      </c>
      <c r="G20" s="81">
        <v>44231</v>
      </c>
      <c r="H20" s="63" t="s">
        <v>105</v>
      </c>
    </row>
    <row r="21" spans="1:8" ht="12" customHeight="1" x14ac:dyDescent="0.2">
      <c r="A21" s="75">
        <v>44231</v>
      </c>
      <c r="B21" s="63" t="s">
        <v>101</v>
      </c>
      <c r="D21" s="81">
        <v>44231</v>
      </c>
      <c r="E21" s="63" t="s">
        <v>101</v>
      </c>
      <c r="G21" s="81">
        <v>44231</v>
      </c>
      <c r="H21" s="63" t="s">
        <v>101</v>
      </c>
    </row>
    <row r="22" spans="1:8" ht="12" customHeight="1" x14ac:dyDescent="0.2">
      <c r="A22" s="156">
        <v>44231</v>
      </c>
      <c r="B22" s="63" t="s">
        <v>100</v>
      </c>
      <c r="D22" s="154">
        <v>44231</v>
      </c>
      <c r="E22" s="63" t="s">
        <v>100</v>
      </c>
      <c r="G22" s="154">
        <v>44231</v>
      </c>
      <c r="H22" s="63" t="s">
        <v>100</v>
      </c>
    </row>
    <row r="23" spans="1:8" ht="12" customHeight="1" x14ac:dyDescent="0.2">
      <c r="A23" s="156"/>
      <c r="B23" s="63" t="s">
        <v>103</v>
      </c>
      <c r="D23" s="154"/>
      <c r="E23" s="63" t="s">
        <v>103</v>
      </c>
      <c r="G23" s="154"/>
      <c r="H23" s="63" t="s">
        <v>103</v>
      </c>
    </row>
    <row r="24" spans="1:8" ht="12" customHeight="1" x14ac:dyDescent="0.2">
      <c r="A24" s="72">
        <v>44234</v>
      </c>
      <c r="B24" s="80" t="s">
        <v>102</v>
      </c>
      <c r="D24" s="79">
        <v>44234</v>
      </c>
      <c r="E24" s="63" t="s">
        <v>102</v>
      </c>
      <c r="G24" s="79">
        <v>44234</v>
      </c>
      <c r="H24" s="63" t="s">
        <v>102</v>
      </c>
    </row>
    <row r="25" spans="1:8" ht="12" customHeight="1" x14ac:dyDescent="0.2">
      <c r="A25" s="75">
        <v>44237</v>
      </c>
      <c r="B25" s="80" t="s">
        <v>111</v>
      </c>
      <c r="D25" s="81">
        <v>44237</v>
      </c>
      <c r="E25" s="63" t="s">
        <v>111</v>
      </c>
      <c r="G25" s="81">
        <v>44237</v>
      </c>
      <c r="H25" s="63" t="s">
        <v>111</v>
      </c>
    </row>
    <row r="26" spans="1:8" ht="12" customHeight="1" x14ac:dyDescent="0.2">
      <c r="A26" s="72">
        <v>44241</v>
      </c>
      <c r="B26" s="80" t="s">
        <v>110</v>
      </c>
      <c r="D26" s="79">
        <v>44241</v>
      </c>
      <c r="E26" s="63" t="s">
        <v>110</v>
      </c>
      <c r="G26" s="79">
        <v>44241</v>
      </c>
      <c r="H26" s="63" t="s">
        <v>110</v>
      </c>
    </row>
    <row r="27" spans="1:8" ht="12" customHeight="1" x14ac:dyDescent="0.2">
      <c r="A27" s="156">
        <v>44242</v>
      </c>
      <c r="B27" s="80" t="s">
        <v>99</v>
      </c>
      <c r="D27" s="154">
        <v>44242</v>
      </c>
      <c r="E27" s="63" t="s">
        <v>99</v>
      </c>
      <c r="G27" s="81">
        <v>44242</v>
      </c>
      <c r="H27" s="63" t="s">
        <v>99</v>
      </c>
    </row>
    <row r="28" spans="1:8" ht="12" customHeight="1" x14ac:dyDescent="0.2">
      <c r="A28" s="156"/>
      <c r="B28" s="63" t="s">
        <v>100</v>
      </c>
      <c r="D28" s="154"/>
      <c r="E28" s="63" t="s">
        <v>100</v>
      </c>
      <c r="G28" s="81">
        <v>44242</v>
      </c>
      <c r="H28" s="63" t="s">
        <v>100</v>
      </c>
    </row>
    <row r="29" spans="1:8" ht="12" customHeight="1" x14ac:dyDescent="0.2">
      <c r="A29" s="156"/>
      <c r="B29" s="63" t="s">
        <v>113</v>
      </c>
      <c r="C29" s="78"/>
      <c r="D29" s="154"/>
      <c r="E29" s="63" t="s">
        <v>113</v>
      </c>
      <c r="G29" s="154">
        <v>44242</v>
      </c>
      <c r="H29" s="63" t="s">
        <v>113</v>
      </c>
    </row>
    <row r="30" spans="1:8" ht="12" customHeight="1" x14ac:dyDescent="0.2">
      <c r="A30" s="156"/>
      <c r="B30" s="63" t="s">
        <v>104</v>
      </c>
      <c r="C30" s="78"/>
      <c r="D30" s="81">
        <v>44242</v>
      </c>
      <c r="E30" s="63" t="s">
        <v>104</v>
      </c>
      <c r="G30" s="154"/>
      <c r="H30" s="63" t="s">
        <v>104</v>
      </c>
    </row>
    <row r="31" spans="1:8" ht="12" customHeight="1" x14ac:dyDescent="0.2">
      <c r="A31" s="75">
        <v>44242</v>
      </c>
      <c r="B31" s="63" t="s">
        <v>114</v>
      </c>
      <c r="C31" s="78"/>
      <c r="D31" s="154">
        <v>44242</v>
      </c>
      <c r="E31" s="63" t="s">
        <v>114</v>
      </c>
      <c r="G31" s="154"/>
      <c r="H31" s="63" t="s">
        <v>114</v>
      </c>
    </row>
    <row r="32" spans="1:8" ht="12" customHeight="1" x14ac:dyDescent="0.2">
      <c r="A32" s="75">
        <v>44242</v>
      </c>
      <c r="B32" s="63" t="s">
        <v>108</v>
      </c>
      <c r="C32" s="78"/>
      <c r="D32" s="154"/>
      <c r="E32" s="63" t="s">
        <v>108</v>
      </c>
      <c r="G32" s="81">
        <v>44242</v>
      </c>
      <c r="H32" s="63" t="s">
        <v>108</v>
      </c>
    </row>
    <row r="33" spans="1:8" ht="12" customHeight="1" x14ac:dyDescent="0.2">
      <c r="A33" s="156">
        <v>44242</v>
      </c>
      <c r="B33" s="63" t="s">
        <v>108</v>
      </c>
      <c r="D33" s="154"/>
      <c r="E33" s="63" t="s">
        <v>108</v>
      </c>
      <c r="G33" s="154">
        <v>44242</v>
      </c>
      <c r="H33" s="63" t="s">
        <v>108</v>
      </c>
    </row>
    <row r="34" spans="1:8" ht="12" customHeight="1" x14ac:dyDescent="0.2">
      <c r="A34" s="156"/>
      <c r="B34" s="63" t="s">
        <v>115</v>
      </c>
      <c r="D34" s="81">
        <v>44242</v>
      </c>
      <c r="E34" s="63" t="s">
        <v>115</v>
      </c>
      <c r="G34" s="154"/>
      <c r="H34" s="63" t="s">
        <v>115</v>
      </c>
    </row>
    <row r="35" spans="1:8" ht="12" customHeight="1" x14ac:dyDescent="0.2">
      <c r="A35" s="156"/>
      <c r="B35" s="63" t="s">
        <v>116</v>
      </c>
      <c r="D35" s="154">
        <v>44242</v>
      </c>
      <c r="E35" s="63" t="s">
        <v>116</v>
      </c>
      <c r="G35" s="154"/>
      <c r="H35" s="63" t="s">
        <v>116</v>
      </c>
    </row>
    <row r="36" spans="1:8" ht="12" customHeight="1" x14ac:dyDescent="0.2">
      <c r="A36" s="75">
        <v>44242</v>
      </c>
      <c r="B36" s="63" t="s">
        <v>117</v>
      </c>
      <c r="D36" s="154"/>
      <c r="E36" s="63" t="s">
        <v>117</v>
      </c>
      <c r="G36" s="81">
        <v>44242</v>
      </c>
      <c r="H36" s="63" t="s">
        <v>117</v>
      </c>
    </row>
    <row r="37" spans="1:8" ht="12" customHeight="1" x14ac:dyDescent="0.2">
      <c r="A37" s="143">
        <v>44242</v>
      </c>
      <c r="B37" s="63" t="s">
        <v>118</v>
      </c>
      <c r="D37" s="81">
        <v>44242</v>
      </c>
      <c r="E37" s="63" t="s">
        <v>118</v>
      </c>
      <c r="G37" s="81">
        <v>44242</v>
      </c>
      <c r="H37" s="63" t="s">
        <v>118</v>
      </c>
    </row>
    <row r="38" spans="1:8" ht="12" customHeight="1" x14ac:dyDescent="0.2">
      <c r="A38" s="144"/>
      <c r="B38" s="63" t="s">
        <v>119</v>
      </c>
      <c r="D38" s="81">
        <v>44242</v>
      </c>
      <c r="E38" s="63" t="s">
        <v>119</v>
      </c>
      <c r="G38" s="154">
        <v>44242</v>
      </c>
      <c r="H38" s="63" t="s">
        <v>119</v>
      </c>
    </row>
    <row r="39" spans="1:8" ht="12" customHeight="1" x14ac:dyDescent="0.2">
      <c r="A39" s="75">
        <v>44242</v>
      </c>
      <c r="B39" s="63" t="s">
        <v>120</v>
      </c>
      <c r="D39" s="81">
        <v>44242</v>
      </c>
      <c r="E39" s="63" t="s">
        <v>120</v>
      </c>
      <c r="G39" s="154"/>
      <c r="H39" s="63" t="s">
        <v>120</v>
      </c>
    </row>
  </sheetData>
  <sortState xmlns:xlrd2="http://schemas.microsoft.com/office/spreadsheetml/2017/richdata2" ref="B1:B39">
    <sortCondition ref="B1"/>
  </sortState>
  <mergeCells count="26">
    <mergeCell ref="A22:A23"/>
    <mergeCell ref="G38:G39"/>
    <mergeCell ref="D35:D36"/>
    <mergeCell ref="A37:A38"/>
    <mergeCell ref="G3:G5"/>
    <mergeCell ref="G7:G8"/>
    <mergeCell ref="G14:G16"/>
    <mergeCell ref="G18:G19"/>
    <mergeCell ref="G22:G23"/>
    <mergeCell ref="G29:G31"/>
    <mergeCell ref="G33:G35"/>
    <mergeCell ref="A27:A30"/>
    <mergeCell ref="A33:A35"/>
    <mergeCell ref="D2:D4"/>
    <mergeCell ref="D5:D7"/>
    <mergeCell ref="D13:D16"/>
    <mergeCell ref="A1:A3"/>
    <mergeCell ref="A4:A6"/>
    <mergeCell ref="A10:A12"/>
    <mergeCell ref="A13:A15"/>
    <mergeCell ref="A16:A18"/>
    <mergeCell ref="D8:D11"/>
    <mergeCell ref="D17:D19"/>
    <mergeCell ref="D22:D23"/>
    <mergeCell ref="D27:D29"/>
    <mergeCell ref="D31:D33"/>
  </mergeCells>
  <printOptions headings="1" gridLines="1"/>
  <pageMargins left="1.1417322834645669" right="0.70866141732283472" top="2.3228346456692917" bottom="0.74803149606299213" header="0.31496062992125984" footer="0.31496062992125984"/>
  <pageSetup paperSize="9" orientation="portrait" horizontalDpi="12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C0C0F1-B385-414C-9252-190C9A02A334}">
  <sheetPr codeName="WSMenu"/>
  <dimension ref="A1:M36"/>
  <sheetViews>
    <sheetView zoomScale="106" zoomScaleNormal="106" workbookViewId="0">
      <selection activeCell="C31" sqref="C31"/>
    </sheetView>
  </sheetViews>
  <sheetFormatPr defaultRowHeight="12" customHeight="1" x14ac:dyDescent="0.25"/>
  <cols>
    <col min="1" max="1" width="6.85546875" customWidth="1"/>
    <col min="2" max="2" width="30.140625" bestFit="1" customWidth="1"/>
    <col min="3" max="3" width="10.7109375" bestFit="1" customWidth="1"/>
    <col min="4" max="4" width="7.140625" customWidth="1"/>
    <col min="5" max="5" width="15.5703125" bestFit="1" customWidth="1"/>
    <col min="6" max="6" width="19.85546875" style="108" bestFit="1" customWidth="1"/>
    <col min="7" max="7" width="9.140625" style="108"/>
    <col min="12" max="12" width="21.42578125" style="108" bestFit="1" customWidth="1"/>
  </cols>
  <sheetData>
    <row r="1" spans="1:13" ht="15.75" thickBot="1" x14ac:dyDescent="0.3">
      <c r="A1" s="83" t="s">
        <v>0</v>
      </c>
      <c r="B1" s="100"/>
      <c r="C1" s="100"/>
      <c r="D1" s="100"/>
      <c r="E1" s="101"/>
      <c r="F1" s="84"/>
      <c r="G1" s="84"/>
      <c r="H1" s="84" t="s">
        <v>5</v>
      </c>
      <c r="I1" s="102"/>
    </row>
    <row r="2" spans="1:13" ht="12" customHeight="1" thickBot="1" x14ac:dyDescent="0.3">
      <c r="A2" s="91" t="s">
        <v>1</v>
      </c>
      <c r="B2" s="91" t="s">
        <v>2</v>
      </c>
      <c r="C2" s="92" t="s">
        <v>3</v>
      </c>
      <c r="D2" s="91" t="s">
        <v>4</v>
      </c>
      <c r="E2" s="96" t="s">
        <v>5</v>
      </c>
      <c r="F2" s="84"/>
      <c r="G2" s="84"/>
      <c r="H2" s="84" t="s">
        <v>7</v>
      </c>
      <c r="I2" s="102"/>
    </row>
    <row r="3" spans="1:13" ht="12" customHeight="1" x14ac:dyDescent="0.25">
      <c r="A3" s="104">
        <v>1</v>
      </c>
      <c r="B3" s="93" t="s">
        <v>6</v>
      </c>
      <c r="C3" s="85">
        <v>41033</v>
      </c>
      <c r="D3" s="86">
        <v>143</v>
      </c>
      <c r="E3" s="97" t="s">
        <v>7</v>
      </c>
      <c r="F3" s="84"/>
      <c r="G3" s="84"/>
      <c r="H3" s="84" t="s">
        <v>16</v>
      </c>
      <c r="I3" s="102"/>
    </row>
    <row r="4" spans="1:13" ht="12" customHeight="1" x14ac:dyDescent="0.25">
      <c r="A4" s="105">
        <v>2</v>
      </c>
      <c r="B4" s="94" t="s">
        <v>11</v>
      </c>
      <c r="C4" s="87">
        <v>41110</v>
      </c>
      <c r="D4" s="88">
        <v>165</v>
      </c>
      <c r="E4" s="98" t="s">
        <v>7</v>
      </c>
      <c r="F4" s="84"/>
      <c r="G4" s="84"/>
      <c r="H4" s="84" t="s">
        <v>33</v>
      </c>
      <c r="I4" s="102"/>
    </row>
    <row r="5" spans="1:13" ht="12" customHeight="1" x14ac:dyDescent="0.25">
      <c r="A5" s="105">
        <v>3</v>
      </c>
      <c r="B5" s="94" t="s">
        <v>15</v>
      </c>
      <c r="C5" s="87">
        <v>40991</v>
      </c>
      <c r="D5" s="88">
        <v>142</v>
      </c>
      <c r="E5" s="98" t="s">
        <v>16</v>
      </c>
      <c r="F5" s="84"/>
      <c r="G5" s="84"/>
      <c r="H5" s="84" t="s">
        <v>25</v>
      </c>
      <c r="I5" s="102"/>
    </row>
    <row r="6" spans="1:13" ht="12" customHeight="1" x14ac:dyDescent="0.25">
      <c r="A6" s="105">
        <v>4</v>
      </c>
      <c r="B6" s="94" t="s">
        <v>19</v>
      </c>
      <c r="C6" s="87">
        <v>41222</v>
      </c>
      <c r="D6" s="88">
        <v>143</v>
      </c>
      <c r="E6" s="98" t="s">
        <v>7</v>
      </c>
      <c r="F6" s="84"/>
      <c r="G6" s="84"/>
      <c r="H6" s="84" t="s">
        <v>49</v>
      </c>
      <c r="I6" s="102"/>
    </row>
    <row r="7" spans="1:13" ht="12" customHeight="1" x14ac:dyDescent="0.25">
      <c r="A7" s="105">
        <v>5</v>
      </c>
      <c r="B7" s="94" t="s">
        <v>20</v>
      </c>
      <c r="C7" s="87">
        <v>41241</v>
      </c>
      <c r="D7" s="88">
        <v>169</v>
      </c>
      <c r="E7" s="98" t="s">
        <v>21</v>
      </c>
      <c r="F7" s="84"/>
      <c r="G7" s="84"/>
      <c r="H7" s="84" t="s">
        <v>37</v>
      </c>
      <c r="I7" s="102"/>
    </row>
    <row r="8" spans="1:13" ht="12" customHeight="1" x14ac:dyDescent="0.25">
      <c r="A8" s="105">
        <v>6</v>
      </c>
      <c r="B8" s="94" t="s">
        <v>24</v>
      </c>
      <c r="C8" s="87">
        <v>41229</v>
      </c>
      <c r="D8" s="88">
        <v>116</v>
      </c>
      <c r="E8" s="98" t="s">
        <v>25</v>
      </c>
      <c r="F8" s="84"/>
      <c r="G8" s="84"/>
      <c r="H8" s="84" t="s">
        <v>21</v>
      </c>
      <c r="I8" s="102"/>
    </row>
    <row r="9" spans="1:13" ht="12" customHeight="1" x14ac:dyDescent="0.25">
      <c r="A9" s="105">
        <v>7</v>
      </c>
      <c r="B9" s="94" t="s">
        <v>29</v>
      </c>
      <c r="C9" s="87">
        <v>41093</v>
      </c>
      <c r="D9" s="88">
        <v>136</v>
      </c>
      <c r="E9" s="98" t="s">
        <v>7</v>
      </c>
      <c r="F9" s="84"/>
      <c r="G9" s="84"/>
      <c r="H9" s="102"/>
      <c r="I9" s="102"/>
    </row>
    <row r="10" spans="1:13" ht="12" customHeight="1" x14ac:dyDescent="0.25">
      <c r="A10" s="105">
        <v>8</v>
      </c>
      <c r="B10" s="94" t="s">
        <v>32</v>
      </c>
      <c r="C10" s="87">
        <v>41082</v>
      </c>
      <c r="D10" s="88">
        <v>93</v>
      </c>
      <c r="E10" s="98" t="s">
        <v>33</v>
      </c>
      <c r="F10" s="84"/>
      <c r="G10" s="84"/>
      <c r="H10" s="102"/>
      <c r="I10" s="102"/>
    </row>
    <row r="11" spans="1:13" ht="12" customHeight="1" x14ac:dyDescent="0.25">
      <c r="A11" s="105">
        <v>9</v>
      </c>
      <c r="B11" s="94" t="s">
        <v>36</v>
      </c>
      <c r="C11" s="87">
        <v>41089</v>
      </c>
      <c r="D11" s="88">
        <v>112</v>
      </c>
      <c r="E11" s="98" t="s">
        <v>37</v>
      </c>
      <c r="F11" s="84"/>
      <c r="G11" s="84"/>
      <c r="H11" s="102"/>
      <c r="I11" s="102"/>
    </row>
    <row r="12" spans="1:13" ht="12" customHeight="1" x14ac:dyDescent="0.25">
      <c r="A12" s="105">
        <v>10</v>
      </c>
      <c r="B12" s="94" t="s">
        <v>40</v>
      </c>
      <c r="C12" s="87">
        <v>41068</v>
      </c>
      <c r="D12" s="88">
        <v>93</v>
      </c>
      <c r="E12" s="98" t="s">
        <v>33</v>
      </c>
      <c r="F12" s="84"/>
      <c r="G12" s="84"/>
      <c r="H12" s="102"/>
      <c r="I12" s="102"/>
    </row>
    <row r="13" spans="1:13" ht="12" customHeight="1" thickBot="1" x14ac:dyDescent="0.3">
      <c r="A13" s="105">
        <v>11</v>
      </c>
      <c r="B13" s="94" t="s">
        <v>41</v>
      </c>
      <c r="C13" s="87">
        <v>40970</v>
      </c>
      <c r="D13" s="88">
        <v>86</v>
      </c>
      <c r="E13" s="98" t="s">
        <v>33</v>
      </c>
      <c r="F13" s="84"/>
      <c r="G13" s="84"/>
      <c r="H13" s="102"/>
      <c r="I13" s="102"/>
    </row>
    <row r="14" spans="1:13" ht="12" customHeight="1" x14ac:dyDescent="0.25">
      <c r="A14" s="105">
        <v>12</v>
      </c>
      <c r="B14" s="94" t="s">
        <v>45</v>
      </c>
      <c r="C14" s="87">
        <v>41215</v>
      </c>
      <c r="D14" s="88">
        <v>101</v>
      </c>
      <c r="E14" s="98" t="s">
        <v>33</v>
      </c>
      <c r="F14" s="84"/>
      <c r="G14" s="84"/>
      <c r="H14" s="102"/>
      <c r="I14" s="102"/>
      <c r="L14" s="119" t="s">
        <v>139</v>
      </c>
      <c r="M14" s="122">
        <v>235</v>
      </c>
    </row>
    <row r="15" spans="1:13" ht="12" customHeight="1" thickBot="1" x14ac:dyDescent="0.3">
      <c r="A15" s="106">
        <v>13</v>
      </c>
      <c r="B15" s="95" t="s">
        <v>48</v>
      </c>
      <c r="C15" s="89">
        <v>41222</v>
      </c>
      <c r="D15" s="90">
        <v>150</v>
      </c>
      <c r="E15" s="99" t="s">
        <v>49</v>
      </c>
      <c r="F15" s="84"/>
      <c r="G15" s="84"/>
      <c r="H15" s="102"/>
      <c r="I15" s="102"/>
      <c r="L15" s="120" t="s">
        <v>140</v>
      </c>
      <c r="M15" s="123">
        <v>100</v>
      </c>
    </row>
    <row r="16" spans="1:13" ht="12" customHeight="1" x14ac:dyDescent="0.25">
      <c r="A16" s="107">
        <v>14</v>
      </c>
      <c r="B16" t="s">
        <v>92</v>
      </c>
      <c r="C16" t="s">
        <v>146</v>
      </c>
      <c r="D16" t="s">
        <v>147</v>
      </c>
      <c r="E16" t="s">
        <v>16</v>
      </c>
      <c r="F16" s="84"/>
      <c r="G16" s="84"/>
      <c r="H16" s="102"/>
      <c r="I16" s="102"/>
      <c r="L16" s="120" t="s">
        <v>141</v>
      </c>
      <c r="M16" s="123">
        <v>100</v>
      </c>
    </row>
    <row r="17" spans="1:13" ht="12" customHeight="1" thickBot="1" x14ac:dyDescent="0.3">
      <c r="A17" s="107"/>
      <c r="F17" s="84"/>
      <c r="G17" s="84"/>
      <c r="H17" s="102"/>
      <c r="I17" s="102"/>
      <c r="L17" s="120" t="s">
        <v>142</v>
      </c>
      <c r="M17" s="123"/>
    </row>
    <row r="18" spans="1:13" ht="12" customHeight="1" thickBot="1" x14ac:dyDescent="0.3">
      <c r="A18" s="107"/>
      <c r="F18" s="84"/>
      <c r="G18" s="84"/>
      <c r="H18" s="102"/>
      <c r="I18" s="110" t="s">
        <v>132</v>
      </c>
      <c r="J18" s="109">
        <v>500</v>
      </c>
      <c r="L18" s="120" t="s">
        <v>143</v>
      </c>
      <c r="M18" s="123"/>
    </row>
    <row r="19" spans="1:13" ht="12" customHeight="1" x14ac:dyDescent="0.25">
      <c r="A19" s="107"/>
      <c r="C19" s="131" t="s">
        <v>136</v>
      </c>
      <c r="D19" s="132">
        <f>325*3</f>
        <v>975</v>
      </c>
      <c r="E19" s="131" t="s">
        <v>127</v>
      </c>
      <c r="F19" s="84" t="s">
        <v>121</v>
      </c>
      <c r="G19" s="84">
        <v>100</v>
      </c>
      <c r="H19" s="102"/>
      <c r="I19" s="102"/>
      <c r="L19" s="120" t="s">
        <v>144</v>
      </c>
      <c r="M19" s="123"/>
    </row>
    <row r="20" spans="1:13" ht="12" customHeight="1" thickBot="1" x14ac:dyDescent="0.3">
      <c r="C20" s="133" t="s">
        <v>137</v>
      </c>
      <c r="D20" s="134">
        <f>325*0.5</f>
        <v>162.5</v>
      </c>
      <c r="E20" s="133" t="s">
        <v>128</v>
      </c>
      <c r="F20" s="84"/>
      <c r="G20" s="84"/>
      <c r="H20" s="102"/>
      <c r="I20" s="102"/>
      <c r="L20" s="121" t="s">
        <v>145</v>
      </c>
      <c r="M20" s="124"/>
    </row>
    <row r="21" spans="1:13" ht="12" customHeight="1" thickBot="1" x14ac:dyDescent="0.3">
      <c r="C21" s="133" t="s">
        <v>136</v>
      </c>
      <c r="D21" s="134">
        <f>325*3</f>
        <v>975</v>
      </c>
      <c r="E21" s="133" t="s">
        <v>129</v>
      </c>
      <c r="F21" s="84" t="s">
        <v>122</v>
      </c>
      <c r="G21" s="84">
        <v>100</v>
      </c>
      <c r="H21" s="102"/>
      <c r="I21" s="102"/>
      <c r="M21" s="125">
        <f>SUM(M14:M20)</f>
        <v>435</v>
      </c>
    </row>
    <row r="22" spans="1:13" ht="12" customHeight="1" x14ac:dyDescent="0.25">
      <c r="C22" s="113" t="s">
        <v>138</v>
      </c>
      <c r="D22" s="117">
        <f>325*2</f>
        <v>650</v>
      </c>
      <c r="E22" s="113" t="s">
        <v>130</v>
      </c>
      <c r="F22" s="84" t="s">
        <v>161</v>
      </c>
      <c r="G22" s="84">
        <v>250</v>
      </c>
      <c r="H22" s="102"/>
      <c r="I22" s="163">
        <f>SUM(J18,G27,K31)</f>
        <v>2590</v>
      </c>
      <c r="J22" s="164"/>
    </row>
    <row r="23" spans="1:13" ht="12" customHeight="1" thickBot="1" x14ac:dyDescent="0.3">
      <c r="C23" s="114" t="s">
        <v>138</v>
      </c>
      <c r="D23" s="118">
        <f>325*2</f>
        <v>650</v>
      </c>
      <c r="E23" s="114" t="s">
        <v>131</v>
      </c>
      <c r="F23" s="84"/>
      <c r="G23" s="84"/>
      <c r="H23" s="102"/>
      <c r="I23" s="165"/>
      <c r="J23" s="166"/>
    </row>
    <row r="24" spans="1:13" ht="12" customHeight="1" thickBot="1" x14ac:dyDescent="0.3">
      <c r="D24" s="112"/>
      <c r="E24" s="112"/>
      <c r="F24" s="84"/>
      <c r="G24" s="84"/>
      <c r="H24" s="102"/>
      <c r="I24" s="102"/>
    </row>
    <row r="25" spans="1:13" ht="12" customHeight="1" thickBot="1" x14ac:dyDescent="0.3">
      <c r="D25" s="115">
        <f>SUM(D19:D23)</f>
        <v>3412.5</v>
      </c>
      <c r="E25" s="112"/>
      <c r="F25" s="84" t="s">
        <v>123</v>
      </c>
      <c r="G25" s="84">
        <v>500</v>
      </c>
      <c r="H25" s="102"/>
      <c r="I25" s="102"/>
    </row>
    <row r="26" spans="1:13" ht="12" customHeight="1" thickBot="1" x14ac:dyDescent="0.3">
      <c r="D26" s="116">
        <f>D25*0.757</f>
        <v>2583.2624999999998</v>
      </c>
      <c r="F26" s="84" t="s">
        <v>124</v>
      </c>
      <c r="G26" s="84">
        <v>200</v>
      </c>
      <c r="H26" s="102"/>
      <c r="I26" s="161" t="s">
        <v>134</v>
      </c>
      <c r="J26" s="161"/>
      <c r="K26" s="108">
        <v>100</v>
      </c>
    </row>
    <row r="27" spans="1:13" ht="12" customHeight="1" thickBot="1" x14ac:dyDescent="0.3">
      <c r="F27" s="84"/>
      <c r="G27" s="109">
        <f>SUM(G18:G26)</f>
        <v>1150</v>
      </c>
      <c r="H27" s="102"/>
      <c r="I27" s="161" t="s">
        <v>125</v>
      </c>
      <c r="J27" s="161"/>
      <c r="K27" s="108">
        <v>30</v>
      </c>
    </row>
    <row r="28" spans="1:13" ht="12" customHeight="1" x14ac:dyDescent="0.25">
      <c r="F28" s="84"/>
      <c r="G28" s="84"/>
      <c r="H28" s="102"/>
      <c r="I28" s="161" t="s">
        <v>126</v>
      </c>
      <c r="J28" s="161"/>
      <c r="K28" s="108">
        <v>180</v>
      </c>
    </row>
    <row r="29" spans="1:13" ht="12" customHeight="1" x14ac:dyDescent="0.25">
      <c r="F29" s="84"/>
      <c r="G29" s="84"/>
      <c r="H29" s="102"/>
      <c r="I29" s="161" t="s">
        <v>133</v>
      </c>
      <c r="J29" s="161"/>
      <c r="K29" s="108">
        <v>500</v>
      </c>
    </row>
    <row r="30" spans="1:13" ht="12" customHeight="1" thickBot="1" x14ac:dyDescent="0.3">
      <c r="C30">
        <f>1625*B35</f>
        <v>1230.125</v>
      </c>
      <c r="F30" s="84"/>
      <c r="G30" s="84"/>
      <c r="H30" s="102"/>
      <c r="I30" s="161" t="s">
        <v>135</v>
      </c>
      <c r="J30" s="161"/>
      <c r="K30" s="108">
        <v>130</v>
      </c>
    </row>
    <row r="31" spans="1:13" ht="12" customHeight="1" thickBot="1" x14ac:dyDescent="0.3">
      <c r="E31">
        <f>162.5/2</f>
        <v>81.25</v>
      </c>
      <c r="F31" s="84"/>
      <c r="G31" s="84"/>
      <c r="H31" s="102"/>
      <c r="I31" s="162"/>
      <c r="J31" s="162"/>
      <c r="K31" s="109">
        <f>SUM(K26:K30)</f>
        <v>940</v>
      </c>
    </row>
    <row r="32" spans="1:13" ht="12" customHeight="1" x14ac:dyDescent="0.25">
      <c r="A32" s="102"/>
      <c r="B32" s="102"/>
      <c r="E32">
        <f>975/2</f>
        <v>487.5</v>
      </c>
      <c r="F32" s="84"/>
      <c r="G32" s="84"/>
      <c r="H32" s="102"/>
      <c r="I32" s="102"/>
      <c r="K32" s="108"/>
    </row>
    <row r="33" spans="1:12" ht="12" customHeight="1" x14ac:dyDescent="0.25">
      <c r="A33" s="102"/>
      <c r="B33" s="102"/>
      <c r="E33" s="130">
        <f>SUM(E31:E32)</f>
        <v>568.75</v>
      </c>
      <c r="F33" s="84"/>
      <c r="G33" s="84"/>
      <c r="H33" s="102"/>
      <c r="I33" s="102"/>
      <c r="K33" s="108"/>
    </row>
    <row r="34" spans="1:12" ht="12" customHeight="1" thickBot="1" x14ac:dyDescent="0.3">
      <c r="A34" s="102"/>
      <c r="B34" s="102"/>
      <c r="C34" s="102"/>
      <c r="D34" s="102"/>
      <c r="E34" s="102">
        <f>(D19+D20)*0.757</f>
        <v>861.08749999999998</v>
      </c>
      <c r="F34" s="84">
        <f>D19+D20</f>
        <v>1137.5</v>
      </c>
      <c r="G34" s="84"/>
      <c r="H34" s="102"/>
      <c r="I34" s="103"/>
      <c r="K34" s="108"/>
    </row>
    <row r="35" spans="1:12" ht="12" customHeight="1" thickBot="1" x14ac:dyDescent="0.3">
      <c r="B35" s="111">
        <f>757/1000</f>
        <v>0.75700000000000001</v>
      </c>
      <c r="E35">
        <f>(D19+D20)-E34</f>
        <v>276.41250000000002</v>
      </c>
      <c r="I35" s="158" t="s">
        <v>149</v>
      </c>
      <c r="J35" s="159"/>
      <c r="K35" s="160"/>
      <c r="L35" s="128">
        <v>0.22</v>
      </c>
    </row>
    <row r="36" spans="1:12" ht="12" customHeight="1" x14ac:dyDescent="0.25">
      <c r="E36">
        <f>E33-E35</f>
        <v>292.33749999999998</v>
      </c>
    </row>
  </sheetData>
  <sortState xmlns:xlrd2="http://schemas.microsoft.com/office/spreadsheetml/2017/richdata2" ref="H2:H8">
    <sortCondition ref="H2:H8"/>
  </sortState>
  <mergeCells count="8">
    <mergeCell ref="I35:K35"/>
    <mergeCell ref="I30:J30"/>
    <mergeCell ref="I31:J31"/>
    <mergeCell ref="I22:J23"/>
    <mergeCell ref="I26:J26"/>
    <mergeCell ref="I27:J27"/>
    <mergeCell ref="I28:J28"/>
    <mergeCell ref="I29:J29"/>
  </mergeCells>
  <pageMargins left="0.7" right="0.7" top="0.75" bottom="0.75" header="0.3" footer="0.3"/>
  <pageSetup paperSize="9" orientation="portrait" verticalDpi="0" r:id="rId1"/>
  <ignoredErrors>
    <ignoredError sqref="D20" formula="1"/>
  </ignoredErrors>
  <drawing r:id="rId2"/>
  <legacyDrawing r:id="rId3"/>
  <controls>
    <mc:AlternateContent xmlns:mc="http://schemas.openxmlformats.org/markup-compatibility/2006">
      <mc:Choice Requires="x14">
        <control shapeId="6145" r:id="rId4" name="cmdShowForm">
          <controlPr defaultSize="0" autoLine="0" r:id="rId5">
            <anchor moveWithCells="1">
              <from>
                <xdr:col>1</xdr:col>
                <xdr:colOff>295275</xdr:colOff>
                <xdr:row>18</xdr:row>
                <xdr:rowOff>114300</xdr:rowOff>
              </from>
              <to>
                <xdr:col>1</xdr:col>
                <xdr:colOff>1514475</xdr:colOff>
                <xdr:row>20</xdr:row>
                <xdr:rowOff>114300</xdr:rowOff>
              </to>
            </anchor>
          </controlPr>
        </control>
      </mc:Choice>
      <mc:Fallback>
        <control shapeId="6145" r:id="rId4" name="cmdShowForm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ADC4A-6E1C-4DE9-8DCF-B6EE4110BB7B}">
  <sheetPr codeName="WSFilms"/>
  <dimension ref="A1:I17"/>
  <sheetViews>
    <sheetView workbookViewId="0">
      <selection activeCell="D14" sqref="D14"/>
    </sheetView>
  </sheetViews>
  <sheetFormatPr defaultRowHeight="15" x14ac:dyDescent="0.25"/>
  <cols>
    <col min="1" max="1" width="4.42578125" customWidth="1"/>
    <col min="2" max="2" width="11.140625" style="126" bestFit="1" customWidth="1"/>
    <col min="3" max="3" width="13.85546875" style="126" bestFit="1" customWidth="1"/>
    <col min="4" max="4" width="10.7109375" style="126" bestFit="1" customWidth="1"/>
    <col min="5" max="5" width="8.28515625" bestFit="1" customWidth="1"/>
    <col min="6" max="6" width="9.42578125" bestFit="1" customWidth="1"/>
    <col min="7" max="7" width="37.140625" bestFit="1" customWidth="1"/>
  </cols>
  <sheetData>
    <row r="1" spans="1:9" x14ac:dyDescent="0.25">
      <c r="A1" s="112"/>
      <c r="B1" s="34"/>
      <c r="C1" s="34"/>
      <c r="D1" s="34"/>
      <c r="E1" s="112"/>
      <c r="F1" s="112"/>
      <c r="G1" s="112"/>
      <c r="H1" s="112"/>
      <c r="I1" s="108"/>
    </row>
    <row r="2" spans="1:9" x14ac:dyDescent="0.25">
      <c r="A2" s="112"/>
      <c r="B2" s="34" t="s">
        <v>2</v>
      </c>
      <c r="C2" s="34" t="s">
        <v>148</v>
      </c>
      <c r="D2" s="34" t="s">
        <v>3</v>
      </c>
      <c r="E2" s="34" t="s">
        <v>155</v>
      </c>
      <c r="F2" s="112" t="s">
        <v>178</v>
      </c>
      <c r="G2" s="112" t="s">
        <v>179</v>
      </c>
      <c r="H2" s="112"/>
      <c r="I2" s="108"/>
    </row>
    <row r="3" spans="1:9" s="127" customFormat="1" ht="12.75" x14ac:dyDescent="0.2">
      <c r="A3" s="112"/>
      <c r="B3" s="34" t="s">
        <v>156</v>
      </c>
      <c r="C3" s="135">
        <v>2787965087</v>
      </c>
      <c r="D3" s="36">
        <v>40164</v>
      </c>
      <c r="E3" s="112" t="s">
        <v>154</v>
      </c>
      <c r="F3" s="112"/>
      <c r="G3" s="112"/>
      <c r="H3" s="112"/>
      <c r="I3" s="108"/>
    </row>
    <row r="4" spans="1:9" s="127" customFormat="1" ht="12.75" x14ac:dyDescent="0.2">
      <c r="A4" s="112"/>
      <c r="B4" s="136" t="s">
        <v>157</v>
      </c>
      <c r="C4" s="137">
        <v>2186772302</v>
      </c>
      <c r="D4" s="36">
        <v>35752</v>
      </c>
      <c r="E4" s="112">
        <v>12</v>
      </c>
      <c r="F4" s="112"/>
      <c r="G4" s="112"/>
      <c r="H4" s="112"/>
      <c r="I4" s="108"/>
    </row>
    <row r="5" spans="1:9" s="127" customFormat="1" ht="12.75" x14ac:dyDescent="0.2">
      <c r="A5" s="112"/>
      <c r="B5" s="136" t="s">
        <v>158</v>
      </c>
      <c r="C5" s="137">
        <v>2058323187</v>
      </c>
      <c r="D5" s="36">
        <v>42356</v>
      </c>
      <c r="E5" s="112" t="s">
        <v>154</v>
      </c>
      <c r="F5" s="112"/>
      <c r="G5" s="112"/>
      <c r="H5" s="112"/>
      <c r="I5" s="108"/>
    </row>
    <row r="6" spans="1:9" s="129" customFormat="1" ht="12.75" x14ac:dyDescent="0.2">
      <c r="A6" s="139"/>
      <c r="B6" s="136" t="s">
        <v>159</v>
      </c>
      <c r="C6" s="137">
        <v>1670400637</v>
      </c>
      <c r="D6" s="36">
        <v>42165</v>
      </c>
      <c r="E6" s="139" t="s">
        <v>154</v>
      </c>
      <c r="F6" s="139"/>
      <c r="G6" s="139"/>
      <c r="H6" s="139"/>
      <c r="I6" s="138"/>
    </row>
    <row r="7" spans="1:9" s="129" customFormat="1" ht="12.75" x14ac:dyDescent="0.2">
      <c r="A7" s="139"/>
      <c r="B7" s="136" t="s">
        <v>160</v>
      </c>
      <c r="C7" s="137">
        <v>1519557910</v>
      </c>
      <c r="D7" s="36">
        <v>41025</v>
      </c>
      <c r="E7" s="139" t="s">
        <v>154</v>
      </c>
      <c r="F7" s="139"/>
      <c r="G7" s="139"/>
      <c r="H7" s="139"/>
      <c r="I7" s="138"/>
    </row>
    <row r="8" spans="1:9" s="129" customFormat="1" ht="12.75" x14ac:dyDescent="0.2">
      <c r="A8" s="139"/>
      <c r="B8" s="136" t="s">
        <v>150</v>
      </c>
      <c r="C8" s="137">
        <v>867909098762</v>
      </c>
      <c r="D8" s="36">
        <v>43652</v>
      </c>
      <c r="E8" s="139">
        <v>18</v>
      </c>
      <c r="F8" s="139" t="s">
        <v>173</v>
      </c>
      <c r="G8" s="139" t="s">
        <v>192</v>
      </c>
      <c r="H8" s="139"/>
      <c r="I8" s="138"/>
    </row>
    <row r="9" spans="1:9" s="129" customFormat="1" ht="12.75" x14ac:dyDescent="0.2">
      <c r="A9" s="139"/>
      <c r="B9" s="136" t="s">
        <v>177</v>
      </c>
      <c r="C9" s="137">
        <v>5646813946</v>
      </c>
      <c r="D9" s="36">
        <v>42286</v>
      </c>
      <c r="E9" s="139">
        <v>12</v>
      </c>
      <c r="F9" s="139" t="s">
        <v>171</v>
      </c>
      <c r="G9" s="139"/>
      <c r="H9" s="139"/>
      <c r="I9" s="138"/>
    </row>
    <row r="10" spans="1:9" s="127" customFormat="1" ht="12.75" x14ac:dyDescent="0.2">
      <c r="A10" s="112"/>
      <c r="B10" s="136" t="s">
        <v>191</v>
      </c>
      <c r="C10" s="137">
        <v>7652390021</v>
      </c>
      <c r="D10" s="36">
        <v>43985</v>
      </c>
      <c r="E10" s="112">
        <v>18</v>
      </c>
      <c r="F10" s="112" t="s">
        <v>173</v>
      </c>
      <c r="G10" s="112" t="s">
        <v>194</v>
      </c>
      <c r="H10" s="112"/>
      <c r="I10" s="108"/>
    </row>
    <row r="11" spans="1:9" x14ac:dyDescent="0.25">
      <c r="A11" s="112"/>
      <c r="B11" s="34"/>
      <c r="C11" s="137"/>
      <c r="D11" s="36"/>
      <c r="E11" s="112"/>
      <c r="F11" s="112"/>
      <c r="G11" s="112"/>
      <c r="H11" s="112"/>
      <c r="I11" s="108"/>
    </row>
    <row r="12" spans="1:9" x14ac:dyDescent="0.25">
      <c r="A12" s="112"/>
      <c r="B12" s="34"/>
      <c r="C12" s="137"/>
      <c r="D12" s="36"/>
      <c r="E12" s="112"/>
      <c r="F12" s="112"/>
      <c r="G12" s="112"/>
      <c r="H12" s="112"/>
      <c r="I12" s="108"/>
    </row>
    <row r="13" spans="1:9" x14ac:dyDescent="0.25">
      <c r="A13" s="112"/>
      <c r="B13" s="34"/>
      <c r="C13" s="137"/>
      <c r="D13" s="36"/>
      <c r="E13" s="112"/>
      <c r="F13" s="112"/>
      <c r="G13" s="112"/>
      <c r="H13" s="112"/>
      <c r="I13" s="108"/>
    </row>
    <row r="14" spans="1:9" x14ac:dyDescent="0.25">
      <c r="A14" s="112"/>
      <c r="B14" s="34"/>
      <c r="C14" s="137"/>
      <c r="D14" s="36"/>
      <c r="E14" s="112"/>
      <c r="F14" s="112"/>
      <c r="G14" s="112"/>
      <c r="H14" s="112"/>
      <c r="I14" s="108"/>
    </row>
    <row r="15" spans="1:9" x14ac:dyDescent="0.25">
      <c r="A15" s="112"/>
      <c r="B15" s="34"/>
      <c r="C15" s="34"/>
      <c r="D15" s="34"/>
      <c r="E15" s="112"/>
      <c r="F15" s="112"/>
      <c r="G15" s="112"/>
      <c r="H15" s="112"/>
      <c r="I15" s="108"/>
    </row>
    <row r="16" spans="1:9" x14ac:dyDescent="0.25">
      <c r="B16" s="25"/>
      <c r="C16" s="25"/>
      <c r="D16" s="25"/>
      <c r="E16" s="3"/>
      <c r="F16" s="3"/>
    </row>
    <row r="17" spans="2:6" x14ac:dyDescent="0.25">
      <c r="B17" s="25"/>
      <c r="C17" s="25"/>
      <c r="D17" s="25"/>
      <c r="E17" s="3"/>
      <c r="F17" s="3"/>
    </row>
  </sheetData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WSFilms.ShowUserForm2">
                <anchor moveWithCells="1" sizeWithCells="1">
                  <from>
                    <xdr:col>1</xdr:col>
                    <xdr:colOff>371475</xdr:colOff>
                    <xdr:row>15</xdr:row>
                    <xdr:rowOff>190500</xdr:rowOff>
                  </from>
                  <to>
                    <xdr:col>3</xdr:col>
                    <xdr:colOff>371475</xdr:colOff>
                    <xdr:row>17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CBDDB0-87FC-4C23-A3FB-7A1F163ED89A}">
  <sheetPr codeName="WSLists"/>
  <dimension ref="A1:P54"/>
  <sheetViews>
    <sheetView tabSelected="1" topLeftCell="I1" workbookViewId="0">
      <selection activeCell="L18" sqref="L18"/>
    </sheetView>
  </sheetViews>
  <sheetFormatPr defaultRowHeight="12" x14ac:dyDescent="0.2"/>
  <cols>
    <col min="1" max="1" width="10.42578125" style="108" bestFit="1" customWidth="1"/>
    <col min="2" max="2" width="15.42578125" style="108" bestFit="1" customWidth="1"/>
    <col min="3" max="3" width="9.140625" style="108"/>
    <col min="4" max="4" width="10.5703125" style="108" bestFit="1" customWidth="1"/>
    <col min="5" max="5" width="15.42578125" style="108" bestFit="1" customWidth="1"/>
    <col min="6" max="8" width="9.140625" style="108"/>
    <col min="9" max="9" width="11" style="108" customWidth="1"/>
    <col min="10" max="10" width="22.28515625" style="138" bestFit="1" customWidth="1"/>
    <col min="11" max="11" width="11" style="138" bestFit="1" customWidth="1"/>
    <col min="12" max="12" width="14.7109375" style="138" bestFit="1" customWidth="1"/>
    <col min="13" max="13" width="14.42578125" style="138" customWidth="1"/>
    <col min="14" max="14" width="10.85546875" style="138" customWidth="1"/>
    <col min="15" max="15" width="10.7109375" style="138" customWidth="1"/>
    <col min="16" max="16" width="12.85546875" style="138" bestFit="1" customWidth="1"/>
    <col min="17" max="16384" width="9.140625" style="138"/>
  </cols>
  <sheetData>
    <row r="1" spans="1:16" s="108" customFormat="1" ht="15" x14ac:dyDescent="0.25">
      <c r="A1" s="112" t="s">
        <v>151</v>
      </c>
      <c r="B1" s="112"/>
      <c r="C1" s="112"/>
      <c r="D1" s="112" t="s">
        <v>163</v>
      </c>
      <c r="E1" s="112"/>
      <c r="G1" s="108" t="s">
        <v>179</v>
      </c>
      <c r="I1"/>
      <c r="J1" t="s">
        <v>221</v>
      </c>
      <c r="K1" s="168" t="s">
        <v>222</v>
      </c>
      <c r="L1" s="168" t="s">
        <v>223</v>
      </c>
      <c r="M1"/>
      <c r="N1"/>
      <c r="O1"/>
      <c r="P1"/>
    </row>
    <row r="2" spans="1:16" s="108" customFormat="1" ht="15" x14ac:dyDescent="0.25">
      <c r="A2" s="112" t="s">
        <v>152</v>
      </c>
      <c r="B2" s="112" t="s">
        <v>168</v>
      </c>
      <c r="C2" s="112"/>
      <c r="D2" s="112" t="s">
        <v>164</v>
      </c>
      <c r="E2" s="112" t="s">
        <v>175</v>
      </c>
      <c r="G2" s="108" t="s">
        <v>7</v>
      </c>
      <c r="I2" s="170" t="s">
        <v>234</v>
      </c>
      <c r="J2" s="170" t="s">
        <v>227</v>
      </c>
      <c r="K2" s="167" t="s">
        <v>244</v>
      </c>
      <c r="L2" s="173">
        <f>1/7</f>
        <v>0.14285714285714285</v>
      </c>
      <c r="M2"/>
      <c r="N2"/>
      <c r="O2"/>
      <c r="P2"/>
    </row>
    <row r="3" spans="1:16" s="108" customFormat="1" ht="15" x14ac:dyDescent="0.25">
      <c r="A3" s="112" t="s">
        <v>153</v>
      </c>
      <c r="B3" s="112" t="s">
        <v>169</v>
      </c>
      <c r="C3" s="112"/>
      <c r="D3" s="112" t="s">
        <v>153</v>
      </c>
      <c r="E3" s="112" t="s">
        <v>169</v>
      </c>
      <c r="G3" s="108" t="s">
        <v>16</v>
      </c>
      <c r="I3" s="170" t="s">
        <v>235</v>
      </c>
      <c r="J3" s="170" t="s">
        <v>233</v>
      </c>
      <c r="K3" s="167" t="s">
        <v>245</v>
      </c>
      <c r="L3" s="167" t="s">
        <v>246</v>
      </c>
      <c r="M3"/>
      <c r="N3"/>
      <c r="O3"/>
      <c r="P3"/>
    </row>
    <row r="4" spans="1:16" s="108" customFormat="1" ht="15" x14ac:dyDescent="0.25">
      <c r="A4" s="112" t="s">
        <v>154</v>
      </c>
      <c r="B4" s="112" t="s">
        <v>170</v>
      </c>
      <c r="C4" s="112"/>
      <c r="D4" s="112" t="s">
        <v>165</v>
      </c>
      <c r="E4" s="112" t="s">
        <v>176</v>
      </c>
      <c r="G4" s="108" t="s">
        <v>33</v>
      </c>
      <c r="I4" s="170" t="s">
        <v>236</v>
      </c>
      <c r="J4" s="170" t="s">
        <v>228</v>
      </c>
      <c r="K4" s="167" t="s">
        <v>247</v>
      </c>
      <c r="L4" s="167" t="s">
        <v>248</v>
      </c>
      <c r="M4"/>
      <c r="N4"/>
      <c r="O4"/>
      <c r="P4"/>
    </row>
    <row r="5" spans="1:16" s="108" customFormat="1" ht="15" x14ac:dyDescent="0.25">
      <c r="A5" s="112">
        <v>12</v>
      </c>
      <c r="B5" s="112" t="s">
        <v>171</v>
      </c>
      <c r="C5" s="112"/>
      <c r="D5" s="112" t="s">
        <v>166</v>
      </c>
      <c r="E5" s="112" t="s">
        <v>173</v>
      </c>
      <c r="G5" s="108" t="s">
        <v>49</v>
      </c>
      <c r="I5" s="170" t="s">
        <v>237</v>
      </c>
      <c r="J5" s="170" t="s">
        <v>224</v>
      </c>
      <c r="K5" s="167" t="s">
        <v>249</v>
      </c>
      <c r="L5" s="167" t="s">
        <v>250</v>
      </c>
      <c r="M5"/>
      <c r="N5"/>
      <c r="O5"/>
      <c r="P5"/>
    </row>
    <row r="6" spans="1:16" s="108" customFormat="1" ht="15" x14ac:dyDescent="0.25">
      <c r="A6" s="112">
        <v>15</v>
      </c>
      <c r="B6" s="112" t="s">
        <v>172</v>
      </c>
      <c r="C6" s="112"/>
      <c r="D6" s="112" t="s">
        <v>167</v>
      </c>
      <c r="E6" s="112" t="s">
        <v>174</v>
      </c>
      <c r="G6" s="108" t="s">
        <v>37</v>
      </c>
      <c r="I6" s="170" t="s">
        <v>238</v>
      </c>
      <c r="J6" s="170" t="s">
        <v>225</v>
      </c>
      <c r="K6" s="167" t="s">
        <v>251</v>
      </c>
      <c r="L6" s="167" t="s">
        <v>252</v>
      </c>
      <c r="M6"/>
      <c r="N6"/>
      <c r="O6"/>
      <c r="P6"/>
    </row>
    <row r="7" spans="1:16" s="108" customFormat="1" ht="15" x14ac:dyDescent="0.25">
      <c r="A7" s="112">
        <v>18</v>
      </c>
      <c r="B7" s="112" t="s">
        <v>173</v>
      </c>
      <c r="C7" s="112"/>
      <c r="D7" s="112"/>
      <c r="E7" s="112"/>
      <c r="G7" s="108" t="s">
        <v>180</v>
      </c>
      <c r="I7" s="170" t="s">
        <v>239</v>
      </c>
      <c r="J7" s="170" t="s">
        <v>231</v>
      </c>
      <c r="K7" s="167" t="s">
        <v>253</v>
      </c>
      <c r="L7" s="167" t="s">
        <v>254</v>
      </c>
      <c r="M7"/>
      <c r="N7"/>
      <c r="O7"/>
      <c r="P7"/>
    </row>
    <row r="8" spans="1:16" s="108" customFormat="1" ht="15" x14ac:dyDescent="0.25">
      <c r="A8" s="112" t="s">
        <v>162</v>
      </c>
      <c r="B8" s="112" t="s">
        <v>174</v>
      </c>
      <c r="C8" s="112"/>
      <c r="D8" s="112"/>
      <c r="E8" s="112"/>
      <c r="G8" s="108" t="s">
        <v>181</v>
      </c>
      <c r="I8" s="170" t="s">
        <v>240</v>
      </c>
      <c r="J8" s="170" t="s">
        <v>232</v>
      </c>
      <c r="K8" s="167" t="s">
        <v>255</v>
      </c>
      <c r="L8" s="167" t="s">
        <v>256</v>
      </c>
      <c r="M8"/>
      <c r="N8"/>
      <c r="O8"/>
      <c r="P8"/>
    </row>
    <row r="9" spans="1:16" s="108" customFormat="1" ht="15" x14ac:dyDescent="0.25">
      <c r="A9" s="112"/>
      <c r="B9" s="112"/>
      <c r="C9" s="112"/>
      <c r="D9" s="112"/>
      <c r="E9" s="112"/>
      <c r="G9" s="108" t="s">
        <v>182</v>
      </c>
      <c r="I9" s="170" t="s">
        <v>241</v>
      </c>
      <c r="J9" s="170" t="s">
        <v>230</v>
      </c>
      <c r="K9" s="167" t="s">
        <v>257</v>
      </c>
      <c r="L9" s="167" t="s">
        <v>258</v>
      </c>
      <c r="M9"/>
      <c r="N9"/>
      <c r="O9"/>
      <c r="P9"/>
    </row>
    <row r="10" spans="1:16" s="108" customFormat="1" ht="15" x14ac:dyDescent="0.25">
      <c r="A10" s="112"/>
      <c r="B10" s="112"/>
      <c r="C10" s="112"/>
      <c r="D10" s="112"/>
      <c r="E10" s="112"/>
      <c r="G10" s="108" t="s">
        <v>21</v>
      </c>
      <c r="I10" s="170" t="s">
        <v>242</v>
      </c>
      <c r="J10" s="170" t="s">
        <v>229</v>
      </c>
      <c r="K10" s="167" t="s">
        <v>259</v>
      </c>
      <c r="L10" s="167" t="s">
        <v>260</v>
      </c>
      <c r="M10"/>
      <c r="N10"/>
      <c r="O10"/>
      <c r="P10"/>
    </row>
    <row r="11" spans="1:16" s="108" customFormat="1" ht="15" x14ac:dyDescent="0.25">
      <c r="A11" s="112"/>
      <c r="B11" s="112"/>
      <c r="C11" s="112"/>
      <c r="D11" s="112"/>
      <c r="E11" s="112"/>
      <c r="G11" s="108" t="s">
        <v>183</v>
      </c>
      <c r="I11" s="170" t="s">
        <v>243</v>
      </c>
      <c r="J11" s="170" t="s">
        <v>226</v>
      </c>
      <c r="K11" s="167" t="s">
        <v>261</v>
      </c>
      <c r="L11" s="167" t="s">
        <v>262</v>
      </c>
      <c r="M11"/>
      <c r="N11"/>
      <c r="O11"/>
      <c r="P11"/>
    </row>
    <row r="12" spans="1:16" s="108" customFormat="1" ht="15" x14ac:dyDescent="0.25">
      <c r="A12" s="112"/>
      <c r="B12" s="112"/>
      <c r="C12" s="112"/>
      <c r="D12" s="112"/>
      <c r="E12" s="112"/>
      <c r="G12" s="108" t="s">
        <v>184</v>
      </c>
      <c r="I12"/>
      <c r="J12"/>
      <c r="K12" s="168"/>
      <c r="L12" s="168"/>
      <c r="M12"/>
      <c r="N12"/>
      <c r="O12"/>
      <c r="P12"/>
    </row>
    <row r="13" spans="1:16" s="108" customFormat="1" x14ac:dyDescent="0.2">
      <c r="A13" s="112"/>
      <c r="B13" s="112"/>
      <c r="C13" s="112"/>
      <c r="D13" s="112"/>
      <c r="E13" s="112"/>
      <c r="G13" s="108" t="s">
        <v>185</v>
      </c>
      <c r="I13" s="138"/>
      <c r="J13" s="138"/>
      <c r="K13" s="169"/>
      <c r="L13" s="169"/>
      <c r="N13" s="138"/>
      <c r="O13" s="138"/>
      <c r="P13" s="138"/>
    </row>
    <row r="14" spans="1:16" s="108" customFormat="1" x14ac:dyDescent="0.2">
      <c r="A14" s="112"/>
      <c r="B14" s="112"/>
      <c r="C14" s="112"/>
      <c r="D14" s="112"/>
      <c r="E14" s="112"/>
      <c r="G14" s="108" t="s">
        <v>186</v>
      </c>
      <c r="I14" s="138"/>
      <c r="J14" s="138"/>
      <c r="K14" s="169"/>
      <c r="L14" s="169"/>
      <c r="N14" s="138"/>
      <c r="O14" s="138"/>
      <c r="P14" s="138"/>
    </row>
    <row r="15" spans="1:16" s="108" customFormat="1" x14ac:dyDescent="0.2">
      <c r="A15" s="112"/>
      <c r="B15" s="112"/>
      <c r="C15" s="112"/>
      <c r="D15" s="112"/>
      <c r="E15" s="112"/>
      <c r="G15" s="108" t="s">
        <v>187</v>
      </c>
      <c r="I15" s="138"/>
      <c r="J15" s="138"/>
      <c r="K15" s="169"/>
      <c r="L15" s="169"/>
      <c r="N15" s="138"/>
      <c r="O15" s="138"/>
      <c r="P15" s="138"/>
    </row>
    <row r="16" spans="1:16" x14ac:dyDescent="0.2">
      <c r="G16" s="108" t="s">
        <v>188</v>
      </c>
      <c r="I16" s="138"/>
      <c r="K16" s="171"/>
    </row>
    <row r="17" spans="7:11" x14ac:dyDescent="0.2">
      <c r="G17" s="108" t="s">
        <v>189</v>
      </c>
      <c r="I17" s="138"/>
      <c r="K17" s="172"/>
    </row>
    <row r="18" spans="7:11" x14ac:dyDescent="0.2">
      <c r="G18" s="108" t="s">
        <v>190</v>
      </c>
      <c r="I18" s="138"/>
      <c r="K18" s="171"/>
    </row>
    <row r="19" spans="7:11" x14ac:dyDescent="0.2">
      <c r="G19" s="108" t="s">
        <v>193</v>
      </c>
      <c r="I19" s="138"/>
    </row>
    <row r="20" spans="7:11" x14ac:dyDescent="0.2">
      <c r="I20" s="138"/>
    </row>
    <row r="21" spans="7:11" x14ac:dyDescent="0.2">
      <c r="I21" s="138"/>
    </row>
    <row r="22" spans="7:11" x14ac:dyDescent="0.2">
      <c r="I22" s="138"/>
    </row>
    <row r="23" spans="7:11" x14ac:dyDescent="0.2">
      <c r="I23" s="138"/>
    </row>
    <row r="24" spans="7:11" x14ac:dyDescent="0.2">
      <c r="I24" s="138"/>
    </row>
    <row r="25" spans="7:11" x14ac:dyDescent="0.2">
      <c r="I25" s="138"/>
    </row>
    <row r="26" spans="7:11" x14ac:dyDescent="0.2">
      <c r="I26" s="138"/>
    </row>
    <row r="27" spans="7:11" x14ac:dyDescent="0.2">
      <c r="I27" s="138"/>
    </row>
    <row r="28" spans="7:11" x14ac:dyDescent="0.2">
      <c r="I28" s="138"/>
    </row>
    <row r="29" spans="7:11" x14ac:dyDescent="0.2">
      <c r="I29" s="138"/>
    </row>
    <row r="30" spans="7:11" x14ac:dyDescent="0.2">
      <c r="I30" s="138"/>
    </row>
    <row r="31" spans="7:11" x14ac:dyDescent="0.2">
      <c r="I31" s="138"/>
    </row>
    <row r="32" spans="7:11" x14ac:dyDescent="0.2">
      <c r="I32" s="138"/>
    </row>
    <row r="33" spans="9:9" x14ac:dyDescent="0.2">
      <c r="I33" s="138"/>
    </row>
    <row r="34" spans="9:9" x14ac:dyDescent="0.2">
      <c r="I34" s="138"/>
    </row>
    <row r="35" spans="9:9" x14ac:dyDescent="0.2">
      <c r="I35" s="138"/>
    </row>
    <row r="36" spans="9:9" x14ac:dyDescent="0.2">
      <c r="I36" s="138"/>
    </row>
    <row r="37" spans="9:9" x14ac:dyDescent="0.2">
      <c r="I37" s="138"/>
    </row>
    <row r="38" spans="9:9" x14ac:dyDescent="0.2">
      <c r="I38" s="138"/>
    </row>
    <row r="39" spans="9:9" x14ac:dyDescent="0.2">
      <c r="I39" s="138"/>
    </row>
    <row r="40" spans="9:9" x14ac:dyDescent="0.2">
      <c r="I40" s="138"/>
    </row>
    <row r="41" spans="9:9" x14ac:dyDescent="0.2">
      <c r="I41" s="138"/>
    </row>
    <row r="42" spans="9:9" x14ac:dyDescent="0.2">
      <c r="I42" s="138"/>
    </row>
    <row r="43" spans="9:9" x14ac:dyDescent="0.2">
      <c r="I43" s="138"/>
    </row>
    <row r="44" spans="9:9" x14ac:dyDescent="0.2">
      <c r="I44" s="138"/>
    </row>
    <row r="45" spans="9:9" x14ac:dyDescent="0.2">
      <c r="I45" s="138"/>
    </row>
    <row r="46" spans="9:9" x14ac:dyDescent="0.2">
      <c r="I46" s="138"/>
    </row>
    <row r="47" spans="9:9" x14ac:dyDescent="0.2">
      <c r="I47" s="138"/>
    </row>
    <row r="48" spans="9:9" x14ac:dyDescent="0.2">
      <c r="I48" s="138"/>
    </row>
    <row r="49" spans="9:9" x14ac:dyDescent="0.2">
      <c r="I49" s="138"/>
    </row>
    <row r="50" spans="9:9" x14ac:dyDescent="0.2">
      <c r="I50" s="138"/>
    </row>
    <row r="51" spans="9:9" x14ac:dyDescent="0.2">
      <c r="I51" s="138"/>
    </row>
    <row r="52" spans="9:9" x14ac:dyDescent="0.2">
      <c r="I52" s="138"/>
    </row>
    <row r="53" spans="9:9" x14ac:dyDescent="0.2">
      <c r="I53" s="138"/>
    </row>
    <row r="54" spans="9:9" x14ac:dyDescent="0.2">
      <c r="I54" s="138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8F93F2-576D-4CE2-858B-D42E5F906CD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5</vt:i4>
      </vt:variant>
    </vt:vector>
  </HeadingPairs>
  <TitlesOfParts>
    <vt:vector size="13" baseType="lpstr">
      <vt:lpstr>Sheet1</vt:lpstr>
      <vt:lpstr>Sheet2</vt:lpstr>
      <vt:lpstr>Sheet5</vt:lpstr>
      <vt:lpstr>Sheet6</vt:lpstr>
      <vt:lpstr>Sheet7</vt:lpstr>
      <vt:lpstr>Sheet14</vt:lpstr>
      <vt:lpstr>Sheet3</vt:lpstr>
      <vt:lpstr>Sheet4</vt:lpstr>
      <vt:lpstr>BBFCRatings</vt:lpstr>
      <vt:lpstr>Fruits</vt:lpstr>
      <vt:lpstr>ListOfGenres</vt:lpstr>
      <vt:lpstr>MPAARatings</vt:lpstr>
      <vt:lpstr>NamedRange1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</dc:creator>
  <cp:lastModifiedBy>Matt</cp:lastModifiedBy>
  <cp:lastPrinted>2021-07-09T15:35:34Z</cp:lastPrinted>
  <dcterms:created xsi:type="dcterms:W3CDTF">2020-05-10T16:01:28Z</dcterms:created>
  <dcterms:modified xsi:type="dcterms:W3CDTF">2021-08-18T14:19:06Z</dcterms:modified>
</cp:coreProperties>
</file>